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30" yWindow="645" windowWidth="24795" windowHeight="10920"/>
  </bookViews>
  <sheets>
    <sheet name="AIR BALL LIFTER(50D)" sheetId="9" r:id="rId1"/>
    <sheet name="Sheet2" sheetId="8" state="hidden" r:id="rId2"/>
  </sheets>
  <definedNames>
    <definedName name="_xlnm.Print_Area" localSheetId="0">'AIR BALL LIFTER(50D)'!$B$2:$H$11</definedName>
  </definedNames>
  <calcPr calcId="145621"/>
</workbook>
</file>

<file path=xl/calcChain.xml><?xml version="1.0" encoding="utf-8"?>
<calcChain xmlns="http://schemas.openxmlformats.org/spreadsheetml/2006/main">
  <c r="E21" i="8" l="1"/>
  <c r="E12" i="8"/>
  <c r="E13" i="8"/>
  <c r="E14" i="8"/>
  <c r="E15" i="8"/>
  <c r="E16" i="8"/>
  <c r="E17" i="8"/>
  <c r="E18" i="8"/>
  <c r="E19" i="8"/>
  <c r="E20" i="8"/>
  <c r="E22" i="8"/>
  <c r="E23" i="8"/>
  <c r="E24" i="8"/>
  <c r="E25" i="8"/>
  <c r="E26" i="8"/>
  <c r="E27" i="8"/>
  <c r="E28" i="8"/>
  <c r="E29" i="8"/>
  <c r="E30" i="8"/>
  <c r="E31" i="8"/>
  <c r="E32" i="8"/>
  <c r="E33" i="8"/>
  <c r="E34" i="8"/>
  <c r="E35" i="8"/>
  <c r="E36" i="8"/>
  <c r="E37" i="8"/>
  <c r="E38" i="8"/>
  <c r="I3" i="8" l="1"/>
  <c r="I4" i="8"/>
  <c r="I5" i="8"/>
  <c r="I6" i="8"/>
  <c r="I7" i="8"/>
  <c r="I8" i="8"/>
  <c r="I9" i="8"/>
  <c r="I10" i="8"/>
  <c r="I11" i="8"/>
  <c r="I85" i="8"/>
  <c r="I86" i="8"/>
  <c r="I89" i="8"/>
  <c r="I90" i="8"/>
  <c r="I2" i="8"/>
  <c r="E84" i="8"/>
  <c r="I84" i="8" s="1"/>
  <c r="E85" i="8"/>
  <c r="E86" i="8"/>
  <c r="E87" i="8"/>
  <c r="I87" i="8" s="1"/>
  <c r="E88" i="8"/>
  <c r="I88" i="8" s="1"/>
  <c r="E89" i="8"/>
  <c r="E90" i="8"/>
  <c r="E91" i="8"/>
  <c r="I91" i="8" s="1"/>
  <c r="E92" i="8"/>
  <c r="I92" i="8" s="1"/>
  <c r="C85" i="8"/>
  <c r="C86" i="8"/>
  <c r="C87" i="8"/>
  <c r="C88" i="8"/>
  <c r="C89" i="8"/>
  <c r="C90" i="8"/>
  <c r="C91" i="8"/>
  <c r="C92" i="8"/>
  <c r="C84" i="8"/>
  <c r="C76" i="8"/>
  <c r="C77" i="8"/>
  <c r="C78" i="8"/>
  <c r="C79" i="8"/>
  <c r="C80" i="8"/>
  <c r="C81" i="8"/>
  <c r="C82" i="8"/>
  <c r="C83" i="8"/>
  <c r="C75" i="8"/>
  <c r="C67" i="8"/>
  <c r="C68" i="8"/>
  <c r="C69" i="8"/>
  <c r="C70" i="8"/>
  <c r="C71" i="8"/>
  <c r="C72" i="8"/>
  <c r="C73" i="8"/>
  <c r="C74" i="8"/>
  <c r="C66" i="8"/>
  <c r="C58" i="8"/>
  <c r="C59" i="8"/>
  <c r="C60" i="8"/>
  <c r="C61" i="8"/>
  <c r="C62" i="8"/>
  <c r="C63" i="8"/>
  <c r="C64" i="8"/>
  <c r="C65" i="8"/>
  <c r="C57" i="8"/>
  <c r="C49" i="8"/>
  <c r="C50" i="8"/>
  <c r="C51" i="8"/>
  <c r="C52" i="8"/>
  <c r="C53" i="8"/>
  <c r="C54" i="8"/>
  <c r="C55" i="8"/>
  <c r="C56" i="8"/>
  <c r="C48" i="8"/>
  <c r="E76" i="8"/>
  <c r="I76" i="8" s="1"/>
  <c r="E77" i="8"/>
  <c r="I77" i="8" s="1"/>
  <c r="E78" i="8"/>
  <c r="I78" i="8" s="1"/>
  <c r="E79" i="8"/>
  <c r="I79" i="8" s="1"/>
  <c r="E80" i="8"/>
  <c r="I80" i="8" s="1"/>
  <c r="E81" i="8"/>
  <c r="I81" i="8" s="1"/>
  <c r="E82" i="8"/>
  <c r="I82" i="8" s="1"/>
  <c r="E83" i="8"/>
  <c r="I83" i="8" s="1"/>
  <c r="E75" i="8"/>
  <c r="I75" i="8" s="1"/>
  <c r="E67" i="8"/>
  <c r="I67" i="8" s="1"/>
  <c r="E68" i="8"/>
  <c r="I68" i="8" s="1"/>
  <c r="E69" i="8"/>
  <c r="I69" i="8" s="1"/>
  <c r="E70" i="8"/>
  <c r="I70" i="8" s="1"/>
  <c r="E71" i="8"/>
  <c r="I71" i="8" s="1"/>
  <c r="E72" i="8"/>
  <c r="I72" i="8" s="1"/>
  <c r="E73" i="8"/>
  <c r="I73" i="8" s="1"/>
  <c r="E74" i="8"/>
  <c r="I74" i="8" s="1"/>
  <c r="E66" i="8"/>
  <c r="I66" i="8" s="1"/>
  <c r="E58" i="8"/>
  <c r="I58" i="8" s="1"/>
  <c r="E59" i="8"/>
  <c r="I59" i="8" s="1"/>
  <c r="E60" i="8"/>
  <c r="I60" i="8" s="1"/>
  <c r="E61" i="8"/>
  <c r="I61" i="8" s="1"/>
  <c r="E62" i="8"/>
  <c r="I62" i="8" s="1"/>
  <c r="E63" i="8"/>
  <c r="I63" i="8" s="1"/>
  <c r="E64" i="8"/>
  <c r="I64" i="8" s="1"/>
  <c r="E65" i="8"/>
  <c r="I65" i="8" s="1"/>
  <c r="E57" i="8"/>
  <c r="I57" i="8" s="1"/>
  <c r="E51" i="8"/>
  <c r="I51" i="8" s="1"/>
  <c r="E49" i="8"/>
  <c r="I49" i="8" s="1"/>
  <c r="E50" i="8"/>
  <c r="I50" i="8" s="1"/>
  <c r="E52" i="8"/>
  <c r="I52" i="8" s="1"/>
  <c r="E53" i="8"/>
  <c r="I53" i="8" s="1"/>
  <c r="E54" i="8"/>
  <c r="I54" i="8" s="1"/>
  <c r="E55" i="8"/>
  <c r="I55" i="8" s="1"/>
  <c r="E56" i="8"/>
  <c r="I56" i="8" s="1"/>
  <c r="E48" i="8"/>
  <c r="I48" i="8" s="1"/>
  <c r="C21" i="8" l="1"/>
  <c r="I21" i="8"/>
  <c r="C22" i="8"/>
  <c r="I22" i="8"/>
  <c r="C23" i="8"/>
  <c r="I23" i="8"/>
  <c r="C24" i="8"/>
  <c r="I24" i="8"/>
  <c r="C25" i="8"/>
  <c r="I25" i="8"/>
  <c r="C26" i="8"/>
  <c r="I26" i="8"/>
  <c r="C27" i="8"/>
  <c r="I27" i="8"/>
  <c r="C28" i="8"/>
  <c r="I28" i="8"/>
  <c r="C29" i="8"/>
  <c r="I29" i="8"/>
  <c r="E40" i="8"/>
  <c r="I40" i="8" s="1"/>
  <c r="E41" i="8"/>
  <c r="I41" i="8" s="1"/>
  <c r="E42" i="8"/>
  <c r="I42" i="8" s="1"/>
  <c r="E43" i="8"/>
  <c r="I43" i="8" s="1"/>
  <c r="E44" i="8"/>
  <c r="I44" i="8" s="1"/>
  <c r="E45" i="8"/>
  <c r="I45" i="8" s="1"/>
  <c r="E46" i="8"/>
  <c r="I46" i="8" s="1"/>
  <c r="E47" i="8"/>
  <c r="I47" i="8" s="1"/>
  <c r="E39" i="8"/>
  <c r="I39" i="8" s="1"/>
  <c r="I31" i="8"/>
  <c r="I32" i="8"/>
  <c r="I33" i="8"/>
  <c r="I34" i="8"/>
  <c r="I35" i="8"/>
  <c r="I36" i="8"/>
  <c r="I37" i="8"/>
  <c r="I38" i="8"/>
  <c r="I30" i="8"/>
  <c r="L3" i="8"/>
  <c r="C40" i="8"/>
  <c r="C41" i="8"/>
  <c r="C42" i="8"/>
  <c r="C43" i="8"/>
  <c r="C44" i="8"/>
  <c r="C45" i="8"/>
  <c r="C46" i="8"/>
  <c r="C47" i="8"/>
  <c r="C39" i="8"/>
  <c r="C31" i="8"/>
  <c r="C32" i="8"/>
  <c r="C33" i="8"/>
  <c r="C34" i="8"/>
  <c r="C35" i="8"/>
  <c r="C36" i="8"/>
  <c r="C37" i="8"/>
  <c r="C38" i="8"/>
  <c r="C30" i="8"/>
  <c r="H9" i="9"/>
  <c r="M3" i="8" s="1"/>
  <c r="I13" i="8"/>
  <c r="I14" i="8"/>
  <c r="I15" i="8"/>
  <c r="I16" i="8"/>
  <c r="I17" i="8"/>
  <c r="I18" i="8"/>
  <c r="I19" i="8"/>
  <c r="I20" i="8"/>
  <c r="I12" i="8"/>
  <c r="C20" i="8" a="1"/>
  <c r="C20" i="8" s="1"/>
  <c r="C13" i="8" a="1"/>
  <c r="C13" i="8" s="1"/>
  <c r="C14" i="8" a="1"/>
  <c r="C14" i="8" s="1"/>
  <c r="C15" i="8" a="1"/>
  <c r="C15" i="8" s="1"/>
  <c r="C16" i="8" a="1"/>
  <c r="C16" i="8" s="1"/>
  <c r="C17" i="8" a="1"/>
  <c r="C17" i="8" s="1"/>
  <c r="C18" i="8" a="1"/>
  <c r="C18" i="8" s="1"/>
  <c r="C19" i="8" a="1"/>
  <c r="C19" i="8" s="1"/>
  <c r="C12" i="8" a="1"/>
  <c r="C12" i="8" s="1"/>
  <c r="O3" i="8" l="1" a="1"/>
  <c r="O3" i="8" s="1"/>
  <c r="R3" i="8" l="1" a="1"/>
  <c r="R3" i="8" s="1"/>
  <c r="U3" i="8" a="1"/>
  <c r="U3" i="8" s="1"/>
  <c r="T3" i="8"/>
  <c r="S3" i="8" a="1"/>
  <c r="S3" i="8" s="1"/>
  <c r="P3" i="8"/>
  <c r="O5" i="8" l="1" a="1"/>
  <c r="O5" i="8" s="1"/>
  <c r="B9" i="9" s="1"/>
  <c r="S5" i="8" l="1"/>
  <c r="F9" i="9" s="1"/>
  <c r="U5" i="8"/>
  <c r="Q5" i="8" a="1"/>
  <c r="Q5" i="8" s="1"/>
  <c r="E9" i="9" s="1"/>
  <c r="R5" i="8"/>
  <c r="P5" i="8"/>
  <c r="D9" i="9" s="1"/>
  <c r="T5" i="8"/>
  <c r="G9" i="9" s="1"/>
</calcChain>
</file>

<file path=xl/sharedStrings.xml><?xml version="1.0" encoding="utf-8"?>
<sst xmlns="http://schemas.openxmlformats.org/spreadsheetml/2006/main" count="117" uniqueCount="113">
  <si>
    <t>제품</t>
    <phoneticPr fontId="1" type="noConversion"/>
  </si>
  <si>
    <t>최대허용중량</t>
    <phoneticPr fontId="1" type="noConversion"/>
  </si>
  <si>
    <t>제품길이</t>
    <phoneticPr fontId="1" type="noConversion"/>
  </si>
  <si>
    <t>볼수</t>
    <phoneticPr fontId="1" type="noConversion"/>
  </si>
  <si>
    <t>제품길이</t>
    <phoneticPr fontId="1" type="noConversion"/>
  </si>
  <si>
    <t>중량</t>
    <phoneticPr fontId="1" type="noConversion"/>
  </si>
  <si>
    <t>중량</t>
    <phoneticPr fontId="1" type="noConversion"/>
  </si>
  <si>
    <t>제품 길이(취부) 및 중량을 통한 제품선정표</t>
    <phoneticPr fontId="1" type="noConversion"/>
  </si>
  <si>
    <t>권장 설치갯수</t>
    <phoneticPr fontId="1" type="noConversion"/>
  </si>
  <si>
    <t>설치열수</t>
    <phoneticPr fontId="1" type="noConversion"/>
  </si>
  <si>
    <t>설치 열수
(n)</t>
    <phoneticPr fontId="1" type="noConversion"/>
  </si>
  <si>
    <t>총길이</t>
    <phoneticPr fontId="1" type="noConversion"/>
  </si>
  <si>
    <t>제품 개당길이</t>
    <phoneticPr fontId="1" type="noConversion"/>
  </si>
  <si>
    <t>총제품길이</t>
    <phoneticPr fontId="1" type="noConversion"/>
  </si>
  <si>
    <t>단품 길이</t>
    <phoneticPr fontId="1" type="noConversion"/>
  </si>
  <si>
    <t>권장 제품명</t>
    <phoneticPr fontId="1" type="noConversion"/>
  </si>
  <si>
    <t>총제품 길이
(mm)</t>
    <phoneticPr fontId="1" type="noConversion"/>
  </si>
  <si>
    <t>단품 길이
(mm)</t>
    <phoneticPr fontId="1" type="noConversion"/>
  </si>
  <si>
    <t>제품 지지
중량(kg)</t>
    <phoneticPr fontId="1" type="noConversion"/>
  </si>
  <si>
    <t>볼수
(B)</t>
    <phoneticPr fontId="1" type="noConversion"/>
  </si>
  <si>
    <t>제품개수</t>
    <phoneticPr fontId="1" type="noConversion"/>
  </si>
  <si>
    <t>ABL-50D-1B-100</t>
  </si>
  <si>
    <t>ABL-50D-2B-150</t>
  </si>
  <si>
    <t>ABL-50D-3B-200</t>
  </si>
  <si>
    <t>ABL-50D-4B-250</t>
  </si>
  <si>
    <t>ABL-50D-5B-300</t>
  </si>
  <si>
    <t>ABL-50D-6B-350</t>
  </si>
  <si>
    <t>ABL-50D-7B-400</t>
  </si>
  <si>
    <t>ABL-50D-8B-450</t>
  </si>
  <si>
    <t>ABL-50D-9B-500</t>
  </si>
  <si>
    <t>ABL-50D-10B-550</t>
  </si>
  <si>
    <t>ABL-50D-2B-150-2</t>
  </si>
  <si>
    <t>ABL-50D-3B-200-2</t>
  </si>
  <si>
    <t>ABL-50D-4B-250-2</t>
  </si>
  <si>
    <t>ABL-50D-5B-300-2</t>
  </si>
  <si>
    <t>ABL-50D-6B-350-2</t>
  </si>
  <si>
    <t>ABL-50D-7B-400-2</t>
  </si>
  <si>
    <t>ABL-50D-8B-450-2</t>
  </si>
  <si>
    <t>ABL-50D-9B-500-2</t>
  </si>
  <si>
    <t>ABL-50D-10B-550-2</t>
  </si>
  <si>
    <t>ABL-50D-2B-150-3</t>
  </si>
  <si>
    <t>ABL-50D-3B-200-3</t>
  </si>
  <si>
    <t>ABL-50D-4B-250-3</t>
  </si>
  <si>
    <t>ABL-50D-5B-300-3</t>
  </si>
  <si>
    <t>ABL-50D-6B-350-3</t>
  </si>
  <si>
    <t>ABL-50D-7B-400-3</t>
  </si>
  <si>
    <t>ABL-50D-8B-450-3</t>
  </si>
  <si>
    <t>ABL-50D-9B-500-3</t>
  </si>
  <si>
    <t>ABL-50D-10B-550-3</t>
  </si>
  <si>
    <t>ABL-50D-2B-150-4</t>
  </si>
  <si>
    <t>ABL-50D-3B-200-4</t>
  </si>
  <si>
    <t>ABL-50D-4B-250-4</t>
  </si>
  <si>
    <t>ABL-50D-5B-300-4</t>
  </si>
  <si>
    <t>ABL-50D-6B-350-4</t>
  </si>
  <si>
    <t>ABL-50D-7B-400-4</t>
  </si>
  <si>
    <t>ABL-50D-8B-450-4</t>
  </si>
  <si>
    <t>ABL-50D-9B-500-4</t>
  </si>
  <si>
    <t>ABL-50D-10B-550-4</t>
  </si>
  <si>
    <t>ABL-50D-2B-150-5</t>
  </si>
  <si>
    <t>ABL-50D-3B-200-5</t>
  </si>
  <si>
    <t>ABL-50D-4B-250-5</t>
  </si>
  <si>
    <t>ABL-50D-5B-300-5</t>
  </si>
  <si>
    <t>ABL-50D-6B-350-5</t>
  </si>
  <si>
    <t>ABL-50D-7B-400-5</t>
  </si>
  <si>
    <t>ABL-50D-8B-450-5</t>
  </si>
  <si>
    <t>ABL-50D-9B-500-5</t>
  </si>
  <si>
    <t>ABL-50D-10B-550-5</t>
  </si>
  <si>
    <t>ABL-50D-2B-150-6</t>
  </si>
  <si>
    <t>ABL-50D-3B-200-6</t>
  </si>
  <si>
    <t>ABL-50D-4B-250-6</t>
  </si>
  <si>
    <t>ABL-50D-5B-300-6</t>
  </si>
  <si>
    <t>ABL-50D-6B-350-6</t>
  </si>
  <si>
    <t>ABL-50D-7B-400-6</t>
  </si>
  <si>
    <t>ABL-50D-8B-450-6</t>
  </si>
  <si>
    <t>ABL-50D-9B-500-6</t>
  </si>
  <si>
    <t>ABL-50D-10B-550-6</t>
  </si>
  <si>
    <t>ABL-50D-2B-150-7</t>
  </si>
  <si>
    <t>ABL-50D-3B-200-7</t>
  </si>
  <si>
    <t>ABL-50D-4B-250-7</t>
  </si>
  <si>
    <t>ABL-50D-5B-300-7</t>
  </si>
  <si>
    <t>ABL-50D-6B-350-7</t>
  </si>
  <si>
    <t>ABL-50D-7B-400-7</t>
  </si>
  <si>
    <t>ABL-50D-8B-450-7</t>
  </si>
  <si>
    <t>ABL-50D-9B-500-7</t>
  </si>
  <si>
    <t>ABL-50D-10B-550-7</t>
  </si>
  <si>
    <t>ABL-50D-2B-150-8</t>
  </si>
  <si>
    <t>ABL-50D-3B-200-8</t>
  </si>
  <si>
    <t>ABL-50D-4B-250-8</t>
  </si>
  <si>
    <t>ABL-50D-5B-300-8</t>
  </si>
  <si>
    <t>ABL-50D-6B-350-8</t>
  </si>
  <si>
    <t>ABL-50D-7B-400-8</t>
  </si>
  <si>
    <t>ABL-50D-8B-450-8</t>
  </si>
  <si>
    <t>ABL-50D-9B-500-8</t>
  </si>
  <si>
    <t>ABL-50D-10B-550-8</t>
  </si>
  <si>
    <t>ABL-50D-2B-150-9</t>
  </si>
  <si>
    <t>ABL-50D-3B-200-9</t>
  </si>
  <si>
    <t>ABL-50D-4B-250-9</t>
  </si>
  <si>
    <t>ABL-50D-5B-300-9</t>
  </si>
  <si>
    <t>ABL-50D-6B-350-9</t>
  </si>
  <si>
    <t>ABL-50D-7B-400-9</t>
  </si>
  <si>
    <t>ABL-50D-8B-450-9</t>
  </si>
  <si>
    <t>ABL-50D-9B-500-9</t>
  </si>
  <si>
    <t>ABL-50D-10B-550-9</t>
  </si>
  <si>
    <t>ABL-50D-2B-150-10</t>
  </si>
  <si>
    <t>ABL-50D-3B-200-10</t>
  </si>
  <si>
    <t>ABL-50D-4B-250-10</t>
  </si>
  <si>
    <t>ABL-50D-5B-300-10</t>
  </si>
  <si>
    <t>ABL-50D-6B-350-10</t>
  </si>
  <si>
    <t>ABL-50D-7B-400-10</t>
  </si>
  <si>
    <t>ABL-50D-8B-450-10</t>
  </si>
  <si>
    <t>ABL-50D-9B-500-10</t>
  </si>
  <si>
    <t>ABL-50D-10B-550-10</t>
  </si>
  <si>
    <t>주의사항
1. 위 사양은 단순 계산에 의한 수치이므로, 자세한 사양은 상담을 통해 선정하시기 바랍니다.
2. 충분한 안전률(하중)을 고려하여 선정해주시기 바랍니다.
3. 2구 이상 사용하고 설치시 2열 이상 설치하여 제품의 밸런스를 맞춰주시기 바랍니다.
4. 지지면의 벨런스를 고려하여 설치해 주시기 바랍니다.
5. 사용 전단에 청정한 압축공기를 공급해 주시기 바랍니다.
*[AIR UNIT(Filter-Regulator-Lubricator SYSTEM) 설치]
6. 내구성이 약한 (깨지기 쉬운) 제품은 볼 상승시 파손의 위험이 있으니 사용을 제한합니다.</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</si>
</sst>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맑은 고딕"/>
      <family val="2"/>
      <charset val="129"/>
      <scheme val="minor"/>
    </font>
    <font>
      <sz val="8"/>
      <name val="맑은 고딕"/>
      <family val="2"/>
      <charset val="129"/>
      <scheme val="minor"/>
    </font>
    <font>
      <b/>
      <sz val="12"/>
      <color theme="1"/>
      <name val="맑은 고딕"/>
      <family val="3"/>
      <charset val="129"/>
      <scheme val="minor"/>
    </font>
    <font>
      <b/>
      <sz val="11"/>
      <color theme="1"/>
      <name val="맑은 고딕"/>
      <family val="3"/>
      <charset val="129"/>
      <scheme val="minor"/>
    </font>
    <font>
      <b/>
      <sz val="10"/>
      <color theme="0"/>
      <name val="맑은 고딕"/>
      <family val="3"/>
      <charset val="129"/>
      <scheme val="minor"/>
    </font>
    <font>
      <sz val="11"/>
      <color rgb="FFFF0000"/>
      <name val="맑은 고딕"/>
      <family val="2"/>
      <charset val="129"/>
      <scheme val="minor"/>
    </font>
    <font>
      <b/>
      <sz val="14"/>
      <color theme="1"/>
      <name val="맑은 고딕"/>
      <family val="3"/>
      <charset val="129"/>
      <scheme val="minor"/>
    </font>
    <font>
      <b/>
      <sz val="12"/>
      <color rgb="FFFF0000"/>
      <name val="맑은 고딕"/>
      <family val="3"/>
      <charset val="129"/>
      <scheme val="minor"/>
    </font>
  </fonts>
  <fills count="10">
    <fill>
      <patternFill patternType="none"/>
    </fill>
    <fill>
      <patternFill patternType="gray125"/>
    </fill>
    <fill>
      <patternFill patternType="solid">
        <fgColor rgb="FFFFFF00"/>
        <bgColor indexed="64"/>
      </patternFill>
    </fill>
    <fill>
      <patternFill patternType="solid">
        <fgColor theme="1" tint="0.34998626667073579"/>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249977111117893"/>
        <bgColor indexed="64"/>
      </patternFill>
    </fill>
  </fills>
  <borders count="2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medium">
        <color indexed="64"/>
      </top>
      <bottom/>
      <diagonal/>
    </border>
    <border>
      <left style="medium">
        <color indexed="64"/>
      </left>
      <right/>
      <top style="medium">
        <color indexed="64"/>
      </top>
      <bottom style="hair">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
    <xf numFmtId="0" fontId="0" fillId="0" borderId="0">
      <alignment vertical="center"/>
    </xf>
  </cellStyleXfs>
  <cellXfs count="55">
    <xf numFmtId="0" fontId="0" fillId="0" borderId="0" xfId="0">
      <alignment vertical="center"/>
    </xf>
    <xf numFmtId="0" fontId="0" fillId="0" borderId="7"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4" borderId="0" xfId="0" applyFill="1" applyBorder="1" applyProtection="1">
      <alignment vertical="center"/>
    </xf>
    <xf numFmtId="0" fontId="0" fillId="0" borderId="11" xfId="0" applyBorder="1">
      <alignment vertical="center"/>
    </xf>
    <xf numFmtId="0" fontId="0" fillId="0" borderId="4" xfId="0" applyBorder="1">
      <alignment vertical="center"/>
    </xf>
    <xf numFmtId="0" fontId="0" fillId="0" borderId="12" xfId="0" applyBorder="1">
      <alignment vertical="center"/>
    </xf>
    <xf numFmtId="0" fontId="0" fillId="0" borderId="0" xfId="0">
      <alignment vertical="center"/>
    </xf>
    <xf numFmtId="0" fontId="0" fillId="2" borderId="0" xfId="0" applyFill="1">
      <alignment vertical="center"/>
    </xf>
    <xf numFmtId="0" fontId="0" fillId="5" borderId="0" xfId="0" applyFill="1">
      <alignment vertical="center"/>
    </xf>
    <xf numFmtId="0" fontId="0" fillId="0" borderId="0" xfId="0" applyNumberFormat="1" applyFill="1" applyBorder="1" applyAlignment="1">
      <alignment horizontal="center" vertical="center"/>
    </xf>
    <xf numFmtId="0" fontId="0" fillId="0" borderId="0" xfId="0">
      <alignment vertical="center"/>
    </xf>
    <xf numFmtId="0" fontId="0" fillId="0" borderId="6" xfId="0" applyNumberFormat="1" applyBorder="1" applyAlignment="1">
      <alignment horizontal="center" vertical="center"/>
    </xf>
    <xf numFmtId="0" fontId="0" fillId="7" borderId="0" xfId="0" applyFill="1">
      <alignment vertical="center"/>
    </xf>
    <xf numFmtId="0" fontId="0" fillId="7" borderId="6" xfId="0" applyNumberFormat="1" applyFill="1" applyBorder="1" applyAlignment="1">
      <alignment horizontal="center" vertical="center"/>
    </xf>
    <xf numFmtId="0" fontId="0" fillId="7" borderId="0" xfId="0" applyNumberFormat="1" applyFill="1" applyBorder="1" applyAlignment="1">
      <alignment horizontal="center" vertical="center"/>
    </xf>
    <xf numFmtId="0" fontId="0" fillId="8" borderId="0" xfId="0" applyFill="1">
      <alignment vertical="center"/>
    </xf>
    <xf numFmtId="0" fontId="0" fillId="8" borderId="6" xfId="0" applyNumberFormat="1" applyFill="1" applyBorder="1" applyAlignment="1">
      <alignment horizontal="center" vertical="center"/>
    </xf>
    <xf numFmtId="0" fontId="0" fillId="8" borderId="0" xfId="0" applyNumberFormat="1" applyFill="1" applyBorder="1" applyAlignment="1">
      <alignment horizontal="center" vertical="center"/>
    </xf>
    <xf numFmtId="0" fontId="0" fillId="5" borderId="6" xfId="0" applyNumberFormat="1" applyFill="1" applyBorder="1" applyAlignment="1">
      <alignment horizontal="center" vertical="center"/>
    </xf>
    <xf numFmtId="0" fontId="0" fillId="5" borderId="0" xfId="0" applyNumberFormat="1" applyFill="1" applyBorder="1" applyAlignment="1">
      <alignment horizontal="center" vertical="center"/>
    </xf>
    <xf numFmtId="0" fontId="0" fillId="9" borderId="0" xfId="0" applyFill="1">
      <alignment vertical="center"/>
    </xf>
    <xf numFmtId="0" fontId="0" fillId="9" borderId="6" xfId="0" applyNumberFormat="1" applyFill="1" applyBorder="1" applyAlignment="1">
      <alignment horizontal="center" vertical="center"/>
    </xf>
    <xf numFmtId="0" fontId="0" fillId="9" borderId="0" xfId="0" applyNumberFormat="1" applyFill="1" applyBorder="1" applyAlignment="1">
      <alignment horizontal="center" vertical="center"/>
    </xf>
    <xf numFmtId="0" fontId="5" fillId="2" borderId="0" xfId="0" applyFont="1" applyFill="1">
      <alignment vertical="center"/>
    </xf>
    <xf numFmtId="0" fontId="3" fillId="2" borderId="16"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19" xfId="0" applyFont="1" applyFill="1" applyBorder="1" applyAlignment="1" applyProtection="1">
      <alignment horizontal="center" vertical="center"/>
    </xf>
    <xf numFmtId="0" fontId="7" fillId="2" borderId="19" xfId="0" applyFont="1" applyFill="1" applyBorder="1" applyAlignment="1">
      <alignment horizontal="center" vertical="center"/>
    </xf>
    <xf numFmtId="2" fontId="3" fillId="2" borderId="18" xfId="0" applyNumberFormat="1" applyFont="1" applyFill="1" applyBorder="1" applyAlignment="1" applyProtection="1">
      <alignment horizontal="center" vertical="center" wrapText="1"/>
    </xf>
    <xf numFmtId="0" fontId="2" fillId="6" borderId="22" xfId="0" applyFont="1" applyFill="1" applyBorder="1" applyAlignment="1" applyProtection="1">
      <alignment horizontal="center" vertical="center"/>
    </xf>
    <xf numFmtId="0" fontId="6" fillId="8" borderId="23" xfId="0" applyFont="1" applyFill="1" applyBorder="1" applyAlignment="1" applyProtection="1">
      <alignment horizontal="center" vertical="center"/>
      <protection locked="0"/>
    </xf>
    <xf numFmtId="0" fontId="6" fillId="8" borderId="14" xfId="0" applyFont="1" applyFill="1" applyBorder="1" applyAlignment="1" applyProtection="1">
      <alignment horizontal="center" vertical="center"/>
      <protection locked="0"/>
    </xf>
    <xf numFmtId="0" fontId="2" fillId="6" borderId="5" xfId="0" applyFont="1" applyFill="1" applyBorder="1" applyAlignment="1" applyProtection="1">
      <alignment horizontal="center" vertical="center"/>
    </xf>
    <xf numFmtId="0" fontId="2" fillId="6" borderId="24" xfId="0" applyFont="1" applyFill="1" applyBorder="1" applyAlignment="1" applyProtection="1">
      <alignment horizontal="center" vertical="center" wrapText="1"/>
    </xf>
    <xf numFmtId="0" fontId="0" fillId="2" borderId="6" xfId="0" applyNumberFormat="1" applyFill="1" applyBorder="1" applyAlignment="1">
      <alignment horizontal="center" vertical="center"/>
    </xf>
    <xf numFmtId="0" fontId="0" fillId="2" borderId="0" xfId="0" applyNumberFormat="1" applyFill="1" applyBorder="1" applyAlignment="1">
      <alignment horizontal="center" vertical="center"/>
    </xf>
    <xf numFmtId="0" fontId="3" fillId="2" borderId="18" xfId="0" applyFont="1" applyFill="1" applyBorder="1" applyAlignment="1" applyProtection="1">
      <alignment horizontal="center" vertical="center" wrapText="1"/>
    </xf>
    <xf numFmtId="0" fontId="3" fillId="2" borderId="20"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0" fillId="0" borderId="26" xfId="0" applyBorder="1" applyAlignment="1">
      <alignment horizontal="center" vertical="center"/>
    </xf>
    <xf numFmtId="0" fontId="0" fillId="0" borderId="26" xfId="0" applyBorder="1" applyAlignment="1">
      <alignment horizontal="center" vertical="center"/>
    </xf>
    <xf numFmtId="0" fontId="4" fillId="3" borderId="1" xfId="0" applyFont="1" applyFill="1" applyBorder="1" applyAlignment="1" applyProtection="1">
      <alignment vertical="center" wrapText="1"/>
    </xf>
    <xf numFmtId="0" fontId="4" fillId="3" borderId="2" xfId="0" applyFont="1" applyFill="1" applyBorder="1" applyProtection="1">
      <alignment vertical="center"/>
    </xf>
    <xf numFmtId="0" fontId="4" fillId="3" borderId="3" xfId="0" applyFont="1" applyFill="1" applyBorder="1" applyProtection="1">
      <alignment vertical="center"/>
    </xf>
    <xf numFmtId="0" fontId="0" fillId="0" borderId="0" xfId="0" applyBorder="1" applyAlignment="1" applyProtection="1">
      <alignment horizontal="center" vertical="center"/>
    </xf>
    <xf numFmtId="0" fontId="3" fillId="0" borderId="0" xfId="0" applyFont="1" applyBorder="1" applyAlignment="1" applyProtection="1">
      <alignment horizontal="center" vertical="center"/>
    </xf>
    <xf numFmtId="0" fontId="3" fillId="2" borderId="25"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6" fillId="8" borderId="17" xfId="0" applyFont="1" applyFill="1" applyBorder="1" applyAlignment="1" applyProtection="1">
      <alignment horizontal="center" vertical="center"/>
      <protection locked="0"/>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1</xdr:row>
      <xdr:rowOff>9525</xdr:rowOff>
    </xdr:from>
    <xdr:to>
      <xdr:col>7</xdr:col>
      <xdr:colOff>439396</xdr:colOff>
      <xdr:row>1</xdr:row>
      <xdr:rowOff>3543300</xdr:rowOff>
    </xdr:to>
    <xdr:pic>
      <xdr:nvPicPr>
        <xdr:cNvPr id="2" name="그림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33350"/>
          <a:ext cx="4992346" cy="3533775"/>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a:blip xmlns:r="http://schemas.openxmlformats.org/officeDocument/2006/relationships" r:embed="rId1"/>
          <a:stretch>
            <a:fillRect/>
          </a:stretch>
        </a:blipFill>
        <a:ln>
          <a:solidFill>
            <a:schemeClr val="bg1">
              <a:lumMod val="50000"/>
            </a:schemeClr>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tabSelected="1" zoomScale="70" zoomScaleNormal="70" zoomScaleSheetLayoutView="100" workbookViewId="0">
      <selection activeCell="D6" sqref="D6"/>
    </sheetView>
  </sheetViews>
  <sheetFormatPr defaultRowHeight="16.5" x14ac:dyDescent="0.3"/>
  <cols>
    <col min="1" max="1" width="1.75" style="10" customWidth="1"/>
    <col min="2" max="8" width="10.625" style="10" customWidth="1"/>
    <col min="9" max="9" width="1.5" style="10" customWidth="1"/>
    <col min="10" max="16384" width="9" style="10"/>
  </cols>
  <sheetData>
    <row r="1" spans="1:9" ht="9.75" customHeight="1" x14ac:dyDescent="0.3">
      <c r="A1" s="1"/>
      <c r="B1" s="2"/>
      <c r="C1" s="2"/>
      <c r="D1" s="2"/>
      <c r="E1" s="2"/>
      <c r="F1" s="2"/>
      <c r="G1" s="2"/>
      <c r="H1" s="2"/>
      <c r="I1" s="3"/>
    </row>
    <row r="2" spans="1:9" ht="285.75" customHeight="1" x14ac:dyDescent="0.3">
      <c r="A2" s="4"/>
      <c r="B2" s="48"/>
      <c r="C2" s="48"/>
      <c r="D2" s="48"/>
      <c r="E2" s="48"/>
      <c r="F2" s="48"/>
      <c r="G2" s="48"/>
      <c r="H2" s="48"/>
      <c r="I2" s="5"/>
    </row>
    <row r="3" spans="1:9" ht="27.75" customHeight="1" x14ac:dyDescent="0.3">
      <c r="A3" s="4"/>
      <c r="B3" s="49" t="s">
        <v>7</v>
      </c>
      <c r="C3" s="49"/>
      <c r="D3" s="49"/>
      <c r="E3" s="49"/>
      <c r="F3" s="49"/>
      <c r="G3" s="49"/>
      <c r="H3" s="49"/>
      <c r="I3" s="5"/>
    </row>
    <row r="4" spans="1:9" ht="8.25" customHeight="1" thickBot="1" x14ac:dyDescent="0.35">
      <c r="A4" s="4"/>
      <c r="B4" s="49"/>
      <c r="C4" s="49"/>
      <c r="D4" s="49"/>
      <c r="E4" s="49"/>
      <c r="F4" s="49"/>
      <c r="G4" s="49"/>
      <c r="H4" s="49"/>
      <c r="I4" s="5"/>
    </row>
    <row r="5" spans="1:9" ht="40.5" customHeight="1" x14ac:dyDescent="0.3">
      <c r="A5" s="4"/>
      <c r="D5" s="33" t="s">
        <v>2</v>
      </c>
      <c r="E5" s="36" t="s">
        <v>6</v>
      </c>
      <c r="F5" s="37" t="s">
        <v>10</v>
      </c>
      <c r="G5" s="6"/>
      <c r="H5" s="6"/>
      <c r="I5" s="5"/>
    </row>
    <row r="6" spans="1:9" ht="40.5" customHeight="1" thickBot="1" x14ac:dyDescent="0.35">
      <c r="A6" s="4"/>
      <c r="D6" s="34">
        <v>20</v>
      </c>
      <c r="E6" s="35">
        <v>1000</v>
      </c>
      <c r="F6" s="54">
        <v>3</v>
      </c>
      <c r="G6" s="6"/>
      <c r="H6" s="6"/>
      <c r="I6" s="5"/>
    </row>
    <row r="7" spans="1:9" s="14" customFormat="1" ht="11.25" customHeight="1" thickBot="1" x14ac:dyDescent="0.35">
      <c r="A7" s="4"/>
      <c r="F7" s="6"/>
      <c r="G7" s="6"/>
      <c r="H7" s="6"/>
      <c r="I7" s="5"/>
    </row>
    <row r="8" spans="1:9" ht="39.75" customHeight="1" x14ac:dyDescent="0.3">
      <c r="A8" s="4"/>
      <c r="B8" s="50" t="s">
        <v>15</v>
      </c>
      <c r="C8" s="51"/>
      <c r="D8" s="41" t="s">
        <v>16</v>
      </c>
      <c r="E8" s="42" t="s">
        <v>17</v>
      </c>
      <c r="F8" s="32" t="s">
        <v>18</v>
      </c>
      <c r="G8" s="40" t="s">
        <v>19</v>
      </c>
      <c r="H8" s="28" t="s">
        <v>20</v>
      </c>
      <c r="I8" s="5"/>
    </row>
    <row r="9" spans="1:9" ht="24.95" customHeight="1" thickBot="1" x14ac:dyDescent="0.35">
      <c r="A9" s="4"/>
      <c r="B9" s="52" t="str">
        <f>LEFT(Sheet2!O5,15)</f>
        <v>ABL-50D-3B-200-</v>
      </c>
      <c r="C9" s="53"/>
      <c r="D9" s="31">
        <f>Sheet2!P5</f>
        <v>600</v>
      </c>
      <c r="E9" s="31">
        <f>Sheet2!Q5</f>
        <v>200</v>
      </c>
      <c r="F9" s="30">
        <f>Sheet2!S5</f>
        <v>1236</v>
      </c>
      <c r="G9" s="30">
        <f>Sheet2!T5</f>
        <v>3</v>
      </c>
      <c r="H9" s="29">
        <f>F6</f>
        <v>3</v>
      </c>
      <c r="I9" s="5"/>
    </row>
    <row r="10" spans="1:9" s="14" customFormat="1" ht="9" customHeight="1" thickBot="1" x14ac:dyDescent="0.35">
      <c r="A10" s="4"/>
      <c r="I10" s="5"/>
    </row>
    <row r="11" spans="1:9" ht="219.75" customHeight="1" thickBot="1" x14ac:dyDescent="0.35">
      <c r="A11" s="4"/>
      <c r="B11" s="45" t="s">
        <v>112</v>
      </c>
      <c r="C11" s="46"/>
      <c r="D11" s="46"/>
      <c r="E11" s="46"/>
      <c r="F11" s="46"/>
      <c r="G11" s="46"/>
      <c r="H11" s="47"/>
      <c r="I11" s="5"/>
    </row>
    <row r="12" spans="1:9" ht="6.75" customHeight="1" thickBot="1" x14ac:dyDescent="0.35">
      <c r="A12" s="7"/>
      <c r="B12" s="8"/>
      <c r="C12" s="8"/>
      <c r="D12" s="8"/>
      <c r="E12" s="8"/>
      <c r="F12" s="8"/>
      <c r="G12" s="8"/>
      <c r="H12" s="8"/>
      <c r="I12" s="9"/>
    </row>
  </sheetData>
  <sheetProtection password="A787" sheet="1" objects="1" scenarios="1" selectLockedCells="1"/>
  <mergeCells count="5">
    <mergeCell ref="B11:H11"/>
    <mergeCell ref="B2:H2"/>
    <mergeCell ref="B3:H4"/>
    <mergeCell ref="B8:C8"/>
    <mergeCell ref="B9:C9"/>
  </mergeCells>
  <phoneticPr fontId="1" type="noConversion"/>
  <dataValidations count="1">
    <dataValidation type="list" allowBlank="1" showInputMessage="1" showErrorMessage="1" sqref="F6">
      <formula1>"1,2,3,4,5,6,7,8,9,10"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92"/>
  <sheetViews>
    <sheetView topLeftCell="A4" zoomScale="85" zoomScaleNormal="85" workbookViewId="0">
      <selection activeCell="N12" sqref="N12"/>
    </sheetView>
  </sheetViews>
  <sheetFormatPr defaultRowHeight="16.5" x14ac:dyDescent="0.3"/>
  <cols>
    <col min="2" max="2" width="17.125" customWidth="1"/>
    <col min="7" max="8" width="9" style="14"/>
    <col min="9" max="9" width="11.5" customWidth="1"/>
    <col min="15" max="15" width="21.875" customWidth="1"/>
    <col min="16" max="16" width="15.25" customWidth="1"/>
    <col min="17" max="17" width="15.25" style="14" customWidth="1"/>
    <col min="18" max="18" width="11.375" customWidth="1"/>
    <col min="19" max="19" width="12" customWidth="1"/>
    <col min="20" max="20" width="10.875" customWidth="1"/>
    <col min="21" max="21" width="13.625" customWidth="1"/>
  </cols>
  <sheetData>
    <row r="1" spans="2:22" x14ac:dyDescent="0.3">
      <c r="C1" t="s">
        <v>11</v>
      </c>
      <c r="D1" t="s">
        <v>5</v>
      </c>
      <c r="E1" t="s">
        <v>5</v>
      </c>
      <c r="F1" t="s">
        <v>3</v>
      </c>
      <c r="H1" s="14" t="s">
        <v>12</v>
      </c>
    </row>
    <row r="2" spans="2:22" x14ac:dyDescent="0.3">
      <c r="B2" t="s">
        <v>21</v>
      </c>
      <c r="C2" s="15">
        <v>100</v>
      </c>
      <c r="D2" s="43">
        <v>1.34</v>
      </c>
      <c r="E2" s="44">
        <v>137</v>
      </c>
      <c r="F2" s="13">
        <v>1</v>
      </c>
      <c r="G2">
        <v>1</v>
      </c>
      <c r="H2" s="15">
        <v>100</v>
      </c>
      <c r="I2">
        <f>C2*E2*1.4</f>
        <v>19180</v>
      </c>
      <c r="K2" t="s">
        <v>4</v>
      </c>
      <c r="L2" t="s">
        <v>5</v>
      </c>
      <c r="M2" t="s">
        <v>9</v>
      </c>
      <c r="O2" s="14" t="s">
        <v>0</v>
      </c>
      <c r="P2" s="14" t="s">
        <v>13</v>
      </c>
      <c r="Q2" s="14" t="s">
        <v>14</v>
      </c>
      <c r="R2" s="14" t="s">
        <v>1</v>
      </c>
      <c r="S2" s="14" t="s">
        <v>6</v>
      </c>
      <c r="T2" s="14" t="s">
        <v>3</v>
      </c>
      <c r="U2" s="14" t="s">
        <v>8</v>
      </c>
    </row>
    <row r="3" spans="2:22" x14ac:dyDescent="0.3">
      <c r="B3" s="10" t="s">
        <v>22</v>
      </c>
      <c r="C3" s="15">
        <v>150</v>
      </c>
      <c r="D3" s="43">
        <v>2.69</v>
      </c>
      <c r="E3" s="44">
        <v>274</v>
      </c>
      <c r="F3" s="13">
        <v>2</v>
      </c>
      <c r="G3">
        <v>1</v>
      </c>
      <c r="H3" s="15">
        <v>150</v>
      </c>
      <c r="I3" s="14">
        <f t="shared" ref="I3:I66" si="0">C3*E3*1.4</f>
        <v>57539.999999999993</v>
      </c>
      <c r="K3">
        <v>500</v>
      </c>
      <c r="L3">
        <f>'AIR BALL LIFTER(50D)'!E6</f>
        <v>1000</v>
      </c>
      <c r="M3" s="14">
        <f>'AIR BALL LIFTER(50D)'!H9</f>
        <v>3</v>
      </c>
      <c r="O3" s="14" t="str">
        <f t="array" ref="O3">IFERROR(INDEX(B$2:B$11,MATCH(MIN(IF((E$2:E$11&gt;=L3)*($C$2:$C$11&gt;=K3),I$2:I$11)),I$2:I$11,0),1),"길이500이하")</f>
        <v>ABL-50D-9B-500</v>
      </c>
      <c r="P3" s="14">
        <f>VLOOKUP($O3,$B$2:$E$11,COLUMN(B2),0)</f>
        <v>500</v>
      </c>
      <c r="R3" s="14">
        <f t="array" ref="R3">VLOOKUP($O3,$B$2:$E$11,COLUMN(C2),0)</f>
        <v>12.1</v>
      </c>
      <c r="S3" s="14">
        <f t="array" ref="S3">VLOOKUP($O3,$B$2:$F$11,COLUMN(D2),0)</f>
        <v>1235</v>
      </c>
      <c r="T3" s="14">
        <f>VLOOKUP($O3,$B$2:$F$11,COLUMN(E2),0)</f>
        <v>9</v>
      </c>
      <c r="U3" s="14" t="e">
        <f t="array" ref="U3">VLOOKUP($O3,$B$2:$I$11,COLUMN(I2),0)</f>
        <v>#REF!</v>
      </c>
    </row>
    <row r="4" spans="2:22" x14ac:dyDescent="0.3">
      <c r="B4" s="10" t="s">
        <v>23</v>
      </c>
      <c r="C4" s="15">
        <v>200</v>
      </c>
      <c r="D4" s="43">
        <v>4.03</v>
      </c>
      <c r="E4" s="44">
        <v>412</v>
      </c>
      <c r="F4" s="13">
        <v>3</v>
      </c>
      <c r="G4">
        <v>1</v>
      </c>
      <c r="H4" s="15">
        <v>200</v>
      </c>
      <c r="I4" s="14">
        <f t="shared" si="0"/>
        <v>115359.99999999999</v>
      </c>
      <c r="K4" s="14"/>
      <c r="L4" s="14"/>
      <c r="O4" s="14"/>
      <c r="P4" s="14"/>
      <c r="R4" s="14"/>
      <c r="S4" s="14"/>
      <c r="T4" s="14"/>
      <c r="U4" s="14"/>
    </row>
    <row r="5" spans="2:22" x14ac:dyDescent="0.3">
      <c r="B5" s="10" t="s">
        <v>24</v>
      </c>
      <c r="C5" s="15">
        <v>250</v>
      </c>
      <c r="D5" s="43">
        <v>5.38</v>
      </c>
      <c r="E5" s="44">
        <v>549</v>
      </c>
      <c r="F5" s="13">
        <v>4</v>
      </c>
      <c r="G5">
        <v>1</v>
      </c>
      <c r="H5" s="15">
        <v>250</v>
      </c>
      <c r="I5" s="14">
        <f t="shared" si="0"/>
        <v>192150</v>
      </c>
      <c r="O5" s="27" t="str">
        <f t="array" ref="O5">IFERROR(INDEX(B$2:B$92,MATCH(MIN(IF((E$2:E$92&gt;=L3)*($C$2:$C$92&gt;=K3)*($G$2:$G$92=M3),I$2:I$92)),I$2:I$92,0),1),"열수1이하-길이500이하")</f>
        <v>ABL-50D-3B-200-3</v>
      </c>
      <c r="P5" s="27">
        <f>VLOOKUP($O5,$B$2:$I$92,COLUMN(B2),0)</f>
        <v>600</v>
      </c>
      <c r="Q5" s="27">
        <f t="array" ref="Q5">VLOOKUP($O5,$B$2:$I$92,COLUMN(G2),0)</f>
        <v>200</v>
      </c>
      <c r="R5" s="27">
        <f>VLOOKUP($O5,$B$2:$I$92,COLUMN(C2),0)</f>
        <v>4.03</v>
      </c>
      <c r="S5" s="27">
        <f>VLOOKUP($O5,$B$2:$I$92,COLUMN(D2),0)</f>
        <v>1236</v>
      </c>
      <c r="T5" s="27">
        <f>VLOOKUP($O5,$B$2:$I$92,COLUMN(E2),0)</f>
        <v>3</v>
      </c>
      <c r="U5" s="27">
        <f>VLOOKUP($O5,$B$2:$I$92,COLUMN(F2),0)</f>
        <v>3</v>
      </c>
      <c r="V5" s="14"/>
    </row>
    <row r="6" spans="2:22" x14ac:dyDescent="0.3">
      <c r="B6" s="10" t="s">
        <v>25</v>
      </c>
      <c r="C6" s="15">
        <v>300</v>
      </c>
      <c r="D6" s="43">
        <v>6.72</v>
      </c>
      <c r="E6" s="44">
        <v>686</v>
      </c>
      <c r="F6" s="13">
        <v>5</v>
      </c>
      <c r="G6">
        <v>1</v>
      </c>
      <c r="H6" s="15">
        <v>300</v>
      </c>
      <c r="I6" s="14">
        <f t="shared" si="0"/>
        <v>288120</v>
      </c>
    </row>
    <row r="7" spans="2:22" x14ac:dyDescent="0.3">
      <c r="B7" s="10" t="s">
        <v>26</v>
      </c>
      <c r="C7" s="15">
        <v>350</v>
      </c>
      <c r="D7" s="43">
        <v>8.07</v>
      </c>
      <c r="E7" s="44">
        <v>823</v>
      </c>
      <c r="F7" s="13">
        <v>6</v>
      </c>
      <c r="G7">
        <v>1</v>
      </c>
      <c r="H7" s="15">
        <v>350</v>
      </c>
      <c r="I7" s="14">
        <f t="shared" si="0"/>
        <v>403270</v>
      </c>
    </row>
    <row r="8" spans="2:22" x14ac:dyDescent="0.3">
      <c r="B8" s="10" t="s">
        <v>27</v>
      </c>
      <c r="C8" s="15">
        <v>400</v>
      </c>
      <c r="D8" s="43">
        <v>9.41</v>
      </c>
      <c r="E8" s="44">
        <v>961</v>
      </c>
      <c r="F8" s="13">
        <v>7</v>
      </c>
      <c r="G8">
        <v>1</v>
      </c>
      <c r="H8" s="15">
        <v>400</v>
      </c>
      <c r="I8" s="14">
        <f t="shared" si="0"/>
        <v>538160</v>
      </c>
    </row>
    <row r="9" spans="2:22" x14ac:dyDescent="0.3">
      <c r="B9" s="10" t="s">
        <v>28</v>
      </c>
      <c r="C9" s="15">
        <v>450</v>
      </c>
      <c r="D9" s="43">
        <v>10.8</v>
      </c>
      <c r="E9" s="44">
        <v>1098</v>
      </c>
      <c r="F9" s="13">
        <v>8</v>
      </c>
      <c r="G9">
        <v>1</v>
      </c>
      <c r="H9" s="15">
        <v>450</v>
      </c>
      <c r="I9" s="14">
        <f t="shared" si="0"/>
        <v>691740</v>
      </c>
    </row>
    <row r="10" spans="2:22" x14ac:dyDescent="0.3">
      <c r="B10" s="10" t="s">
        <v>29</v>
      </c>
      <c r="C10" s="15">
        <v>500</v>
      </c>
      <c r="D10" s="43">
        <v>12.1</v>
      </c>
      <c r="E10" s="44">
        <v>1235</v>
      </c>
      <c r="F10" s="13">
        <v>9</v>
      </c>
      <c r="G10">
        <v>1</v>
      </c>
      <c r="H10" s="15">
        <v>500</v>
      </c>
      <c r="I10" s="14">
        <f t="shared" si="0"/>
        <v>864500</v>
      </c>
    </row>
    <row r="11" spans="2:22" x14ac:dyDescent="0.3">
      <c r="B11" s="10" t="s">
        <v>30</v>
      </c>
      <c r="C11" s="15">
        <v>550</v>
      </c>
      <c r="D11" s="43">
        <v>13.4</v>
      </c>
      <c r="E11" s="44">
        <v>1372</v>
      </c>
      <c r="F11" s="13">
        <v>10</v>
      </c>
      <c r="G11">
        <v>1</v>
      </c>
      <c r="H11" s="15">
        <v>550</v>
      </c>
      <c r="I11" s="14">
        <f t="shared" si="0"/>
        <v>1056440</v>
      </c>
      <c r="N11" s="44"/>
    </row>
    <row r="12" spans="2:22" x14ac:dyDescent="0.3">
      <c r="B12" s="16" t="s">
        <v>31</v>
      </c>
      <c r="C12" s="17">
        <f t="array" ref="C12">C3*G12</f>
        <v>300</v>
      </c>
      <c r="D12" s="43">
        <v>2.69</v>
      </c>
      <c r="E12" s="17">
        <f>E3*G12</f>
        <v>548</v>
      </c>
      <c r="F12" s="18">
        <v>2</v>
      </c>
      <c r="G12" s="16">
        <v>2</v>
      </c>
      <c r="H12" s="15">
        <v>150</v>
      </c>
      <c r="I12" s="14">
        <f t="shared" si="0"/>
        <v>230159.99999999997</v>
      </c>
      <c r="N12" s="44"/>
    </row>
    <row r="13" spans="2:22" x14ac:dyDescent="0.3">
      <c r="B13" s="16" t="s">
        <v>32</v>
      </c>
      <c r="C13" s="17">
        <f t="array" ref="C13">C4*G13</f>
        <v>400</v>
      </c>
      <c r="D13" s="43">
        <v>4.03</v>
      </c>
      <c r="E13" s="17">
        <f t="shared" ref="E13:E20" si="1">E4*G13</f>
        <v>824</v>
      </c>
      <c r="F13" s="18">
        <v>3</v>
      </c>
      <c r="G13" s="16">
        <v>2</v>
      </c>
      <c r="H13" s="15">
        <v>200</v>
      </c>
      <c r="I13" s="14">
        <f t="shared" si="0"/>
        <v>461439.99999999994</v>
      </c>
      <c r="N13" s="44"/>
    </row>
    <row r="14" spans="2:22" x14ac:dyDescent="0.3">
      <c r="B14" s="16" t="s">
        <v>33</v>
      </c>
      <c r="C14" s="17">
        <f t="array" ref="C14">C5*G14</f>
        <v>500</v>
      </c>
      <c r="D14" s="43">
        <v>5.38</v>
      </c>
      <c r="E14" s="17">
        <f t="shared" si="1"/>
        <v>1098</v>
      </c>
      <c r="F14" s="18">
        <v>4</v>
      </c>
      <c r="G14" s="16">
        <v>2</v>
      </c>
      <c r="H14" s="15">
        <v>250</v>
      </c>
      <c r="I14" s="14">
        <f t="shared" si="0"/>
        <v>768600</v>
      </c>
      <c r="N14" s="44"/>
    </row>
    <row r="15" spans="2:22" x14ac:dyDescent="0.3">
      <c r="B15" s="16" t="s">
        <v>34</v>
      </c>
      <c r="C15" s="17">
        <f t="array" ref="C15">C6*G15</f>
        <v>600</v>
      </c>
      <c r="D15" s="43">
        <v>6.72</v>
      </c>
      <c r="E15" s="17">
        <f t="shared" si="1"/>
        <v>1372</v>
      </c>
      <c r="F15" s="18">
        <v>5</v>
      </c>
      <c r="G15" s="16">
        <v>2</v>
      </c>
      <c r="H15" s="15">
        <v>300</v>
      </c>
      <c r="I15" s="14">
        <f t="shared" si="0"/>
        <v>1152480</v>
      </c>
      <c r="N15" s="44"/>
    </row>
    <row r="16" spans="2:22" x14ac:dyDescent="0.3">
      <c r="B16" s="16" t="s">
        <v>35</v>
      </c>
      <c r="C16" s="17">
        <f t="array" ref="C16">C7*G16</f>
        <v>700</v>
      </c>
      <c r="D16" s="43">
        <v>8.07</v>
      </c>
      <c r="E16" s="17">
        <f t="shared" si="1"/>
        <v>1646</v>
      </c>
      <c r="F16" s="18">
        <v>6</v>
      </c>
      <c r="G16" s="16">
        <v>2</v>
      </c>
      <c r="H16" s="15">
        <v>350</v>
      </c>
      <c r="I16" s="14">
        <f t="shared" si="0"/>
        <v>1613080</v>
      </c>
      <c r="N16" s="44"/>
    </row>
    <row r="17" spans="2:14" x14ac:dyDescent="0.3">
      <c r="B17" s="16" t="s">
        <v>36</v>
      </c>
      <c r="C17" s="17">
        <f t="array" ref="C17">C8*G17</f>
        <v>800</v>
      </c>
      <c r="D17" s="43">
        <v>9.41</v>
      </c>
      <c r="E17" s="17">
        <f t="shared" si="1"/>
        <v>1922</v>
      </c>
      <c r="F17" s="18">
        <v>7</v>
      </c>
      <c r="G17" s="16">
        <v>2</v>
      </c>
      <c r="H17" s="15">
        <v>400</v>
      </c>
      <c r="I17" s="14">
        <f t="shared" si="0"/>
        <v>2152640</v>
      </c>
      <c r="N17" s="44"/>
    </row>
    <row r="18" spans="2:14" x14ac:dyDescent="0.3">
      <c r="B18" s="16" t="s">
        <v>37</v>
      </c>
      <c r="C18" s="17">
        <f t="array" ref="C18">C9*G18</f>
        <v>900</v>
      </c>
      <c r="D18" s="43">
        <v>10.8</v>
      </c>
      <c r="E18" s="17">
        <f t="shared" si="1"/>
        <v>2196</v>
      </c>
      <c r="F18" s="18">
        <v>8</v>
      </c>
      <c r="G18" s="16">
        <v>2</v>
      </c>
      <c r="H18" s="15">
        <v>450</v>
      </c>
      <c r="I18" s="14">
        <f t="shared" si="0"/>
        <v>2766960</v>
      </c>
      <c r="N18" s="44"/>
    </row>
    <row r="19" spans="2:14" x14ac:dyDescent="0.3">
      <c r="B19" s="16" t="s">
        <v>38</v>
      </c>
      <c r="C19" s="17">
        <f t="array" ref="C19">C10*G19</f>
        <v>1000</v>
      </c>
      <c r="D19" s="43">
        <v>12.1</v>
      </c>
      <c r="E19" s="17">
        <f t="shared" si="1"/>
        <v>2470</v>
      </c>
      <c r="F19" s="18">
        <v>9</v>
      </c>
      <c r="G19" s="16">
        <v>2</v>
      </c>
      <c r="H19" s="15">
        <v>500</v>
      </c>
      <c r="I19" s="14">
        <f t="shared" si="0"/>
        <v>3458000</v>
      </c>
      <c r="N19" s="44"/>
    </row>
    <row r="20" spans="2:14" x14ac:dyDescent="0.3">
      <c r="B20" s="16" t="s">
        <v>39</v>
      </c>
      <c r="C20" s="17">
        <f t="array" ref="C20">C11*G20</f>
        <v>1100</v>
      </c>
      <c r="D20" s="43">
        <v>13.4</v>
      </c>
      <c r="E20" s="17">
        <f t="shared" si="1"/>
        <v>2744</v>
      </c>
      <c r="F20" s="18">
        <v>10</v>
      </c>
      <c r="G20" s="16">
        <v>2</v>
      </c>
      <c r="H20" s="15">
        <v>550</v>
      </c>
      <c r="I20" s="14">
        <f t="shared" si="0"/>
        <v>4225760</v>
      </c>
      <c r="N20" s="44"/>
    </row>
    <row r="21" spans="2:14" x14ac:dyDescent="0.3">
      <c r="B21" s="19" t="s">
        <v>40</v>
      </c>
      <c r="C21" s="20">
        <f>C3*G21</f>
        <v>450</v>
      </c>
      <c r="D21" s="43">
        <v>2.69</v>
      </c>
      <c r="E21" s="20">
        <f>E3*G21</f>
        <v>822</v>
      </c>
      <c r="F21" s="21">
        <v>2</v>
      </c>
      <c r="G21" s="19">
        <v>3</v>
      </c>
      <c r="H21" s="15">
        <v>150</v>
      </c>
      <c r="I21" s="14">
        <f t="shared" si="0"/>
        <v>517859.99999999994</v>
      </c>
    </row>
    <row r="22" spans="2:14" x14ac:dyDescent="0.3">
      <c r="B22" s="19" t="s">
        <v>41</v>
      </c>
      <c r="C22" s="20">
        <f t="shared" ref="C22:C29" si="2">C4*G22</f>
        <v>600</v>
      </c>
      <c r="D22" s="43">
        <v>4.03</v>
      </c>
      <c r="E22" s="20">
        <f t="shared" ref="E22:E29" si="3">E4*G22</f>
        <v>1236</v>
      </c>
      <c r="F22" s="21">
        <v>3</v>
      </c>
      <c r="G22" s="19">
        <v>3</v>
      </c>
      <c r="H22" s="15">
        <v>200</v>
      </c>
      <c r="I22" s="14">
        <f t="shared" si="0"/>
        <v>1038239.9999999999</v>
      </c>
    </row>
    <row r="23" spans="2:14" x14ac:dyDescent="0.3">
      <c r="B23" s="19" t="s">
        <v>42</v>
      </c>
      <c r="C23" s="20">
        <f t="shared" si="2"/>
        <v>750</v>
      </c>
      <c r="D23" s="43">
        <v>5.38</v>
      </c>
      <c r="E23" s="20">
        <f t="shared" si="3"/>
        <v>1647</v>
      </c>
      <c r="F23" s="21">
        <v>4</v>
      </c>
      <c r="G23" s="19">
        <v>3</v>
      </c>
      <c r="H23" s="15">
        <v>250</v>
      </c>
      <c r="I23" s="14">
        <f t="shared" si="0"/>
        <v>1729350</v>
      </c>
    </row>
    <row r="24" spans="2:14" x14ac:dyDescent="0.3">
      <c r="B24" s="19" t="s">
        <v>43</v>
      </c>
      <c r="C24" s="20">
        <f t="shared" si="2"/>
        <v>900</v>
      </c>
      <c r="D24" s="43">
        <v>6.72</v>
      </c>
      <c r="E24" s="20">
        <f t="shared" si="3"/>
        <v>2058</v>
      </c>
      <c r="F24" s="21">
        <v>5</v>
      </c>
      <c r="G24" s="19">
        <v>3</v>
      </c>
      <c r="H24" s="15">
        <v>300</v>
      </c>
      <c r="I24" s="14">
        <f t="shared" si="0"/>
        <v>2593080</v>
      </c>
    </row>
    <row r="25" spans="2:14" x14ac:dyDescent="0.3">
      <c r="B25" s="19" t="s">
        <v>44</v>
      </c>
      <c r="C25" s="20">
        <f t="shared" si="2"/>
        <v>1050</v>
      </c>
      <c r="D25" s="43">
        <v>8.07</v>
      </c>
      <c r="E25" s="20">
        <f t="shared" si="3"/>
        <v>2469</v>
      </c>
      <c r="F25" s="21">
        <v>6</v>
      </c>
      <c r="G25" s="19">
        <v>3</v>
      </c>
      <c r="H25" s="15">
        <v>350</v>
      </c>
      <c r="I25" s="14">
        <f t="shared" si="0"/>
        <v>3629430</v>
      </c>
    </row>
    <row r="26" spans="2:14" x14ac:dyDescent="0.3">
      <c r="B26" s="19" t="s">
        <v>45</v>
      </c>
      <c r="C26" s="20">
        <f t="shared" si="2"/>
        <v>1200</v>
      </c>
      <c r="D26" s="43">
        <v>9.41</v>
      </c>
      <c r="E26" s="20">
        <f t="shared" si="3"/>
        <v>2883</v>
      </c>
      <c r="F26" s="21">
        <v>7</v>
      </c>
      <c r="G26" s="19">
        <v>3</v>
      </c>
      <c r="H26" s="15">
        <v>400</v>
      </c>
      <c r="I26" s="14">
        <f t="shared" si="0"/>
        <v>4843440</v>
      </c>
    </row>
    <row r="27" spans="2:14" x14ac:dyDescent="0.3">
      <c r="B27" s="19" t="s">
        <v>46</v>
      </c>
      <c r="C27" s="20">
        <f t="shared" si="2"/>
        <v>1350</v>
      </c>
      <c r="D27" s="43">
        <v>10.8</v>
      </c>
      <c r="E27" s="20">
        <f t="shared" si="3"/>
        <v>3294</v>
      </c>
      <c r="F27" s="21">
        <v>8</v>
      </c>
      <c r="G27" s="19">
        <v>3</v>
      </c>
      <c r="H27" s="15">
        <v>450</v>
      </c>
      <c r="I27" s="14">
        <f t="shared" si="0"/>
        <v>6225660</v>
      </c>
    </row>
    <row r="28" spans="2:14" x14ac:dyDescent="0.3">
      <c r="B28" s="19" t="s">
        <v>47</v>
      </c>
      <c r="C28" s="20">
        <f t="shared" si="2"/>
        <v>1500</v>
      </c>
      <c r="D28" s="43">
        <v>12.1</v>
      </c>
      <c r="E28" s="20">
        <f t="shared" si="3"/>
        <v>3705</v>
      </c>
      <c r="F28" s="21">
        <v>9</v>
      </c>
      <c r="G28" s="19">
        <v>3</v>
      </c>
      <c r="H28" s="15">
        <v>500</v>
      </c>
      <c r="I28" s="14">
        <f t="shared" si="0"/>
        <v>7780499.9999999991</v>
      </c>
    </row>
    <row r="29" spans="2:14" x14ac:dyDescent="0.3">
      <c r="B29" s="19" t="s">
        <v>48</v>
      </c>
      <c r="C29" s="20">
        <f t="shared" si="2"/>
        <v>1650</v>
      </c>
      <c r="D29" s="43">
        <v>13.4</v>
      </c>
      <c r="E29" s="20">
        <f t="shared" si="3"/>
        <v>4116</v>
      </c>
      <c r="F29" s="21">
        <v>10</v>
      </c>
      <c r="G29" s="19">
        <v>3</v>
      </c>
      <c r="H29" s="15">
        <v>550</v>
      </c>
      <c r="I29" s="14">
        <f t="shared" si="0"/>
        <v>9507960</v>
      </c>
    </row>
    <row r="30" spans="2:14" x14ac:dyDescent="0.3">
      <c r="B30" s="12" t="s">
        <v>49</v>
      </c>
      <c r="C30" s="22">
        <f>C3*G30</f>
        <v>600</v>
      </c>
      <c r="D30" s="43">
        <v>2.69</v>
      </c>
      <c r="E30" s="22">
        <f>E3*G30</f>
        <v>1096</v>
      </c>
      <c r="F30" s="23">
        <v>2</v>
      </c>
      <c r="G30" s="12">
        <v>4</v>
      </c>
      <c r="H30" s="15">
        <v>150</v>
      </c>
      <c r="I30" s="14">
        <f t="shared" si="0"/>
        <v>920639.99999999988</v>
      </c>
    </row>
    <row r="31" spans="2:14" x14ac:dyDescent="0.3">
      <c r="B31" s="12" t="s">
        <v>50</v>
      </c>
      <c r="C31" s="22">
        <f t="shared" ref="C31:C38" si="4">C4*G31</f>
        <v>800</v>
      </c>
      <c r="D31" s="43">
        <v>4.03</v>
      </c>
      <c r="E31" s="22">
        <f t="shared" ref="E31:E38" si="5">E4*G31</f>
        <v>1648</v>
      </c>
      <c r="F31" s="23">
        <v>3</v>
      </c>
      <c r="G31" s="12">
        <v>4</v>
      </c>
      <c r="H31" s="15">
        <v>200</v>
      </c>
      <c r="I31" s="14">
        <f t="shared" si="0"/>
        <v>1845759.9999999998</v>
      </c>
    </row>
    <row r="32" spans="2:14" x14ac:dyDescent="0.3">
      <c r="B32" s="12" t="s">
        <v>51</v>
      </c>
      <c r="C32" s="22">
        <f t="shared" si="4"/>
        <v>1000</v>
      </c>
      <c r="D32" s="43">
        <v>5.38</v>
      </c>
      <c r="E32" s="22">
        <f t="shared" si="5"/>
        <v>2196</v>
      </c>
      <c r="F32" s="23">
        <v>4</v>
      </c>
      <c r="G32" s="12">
        <v>4</v>
      </c>
      <c r="H32" s="15">
        <v>250</v>
      </c>
      <c r="I32" s="14">
        <f t="shared" si="0"/>
        <v>3074400</v>
      </c>
    </row>
    <row r="33" spans="2:9" x14ac:dyDescent="0.3">
      <c r="B33" s="12" t="s">
        <v>52</v>
      </c>
      <c r="C33" s="22">
        <f t="shared" si="4"/>
        <v>1200</v>
      </c>
      <c r="D33" s="43">
        <v>6.72</v>
      </c>
      <c r="E33" s="22">
        <f t="shared" si="5"/>
        <v>2744</v>
      </c>
      <c r="F33" s="23">
        <v>5</v>
      </c>
      <c r="G33" s="12">
        <v>4</v>
      </c>
      <c r="H33" s="15">
        <v>300</v>
      </c>
      <c r="I33" s="14">
        <f t="shared" si="0"/>
        <v>4609920</v>
      </c>
    </row>
    <row r="34" spans="2:9" x14ac:dyDescent="0.3">
      <c r="B34" s="12" t="s">
        <v>53</v>
      </c>
      <c r="C34" s="22">
        <f t="shared" si="4"/>
        <v>1400</v>
      </c>
      <c r="D34" s="43">
        <v>8.07</v>
      </c>
      <c r="E34" s="22">
        <f t="shared" si="5"/>
        <v>3292</v>
      </c>
      <c r="F34" s="23">
        <v>6</v>
      </c>
      <c r="G34" s="12">
        <v>4</v>
      </c>
      <c r="H34" s="15">
        <v>350</v>
      </c>
      <c r="I34" s="14">
        <f t="shared" si="0"/>
        <v>6452320</v>
      </c>
    </row>
    <row r="35" spans="2:9" x14ac:dyDescent="0.3">
      <c r="B35" s="12" t="s">
        <v>54</v>
      </c>
      <c r="C35" s="22">
        <f t="shared" si="4"/>
        <v>1600</v>
      </c>
      <c r="D35" s="43">
        <v>9.41</v>
      </c>
      <c r="E35" s="22">
        <f t="shared" si="5"/>
        <v>3844</v>
      </c>
      <c r="F35" s="23">
        <v>7</v>
      </c>
      <c r="G35" s="12">
        <v>4</v>
      </c>
      <c r="H35" s="15">
        <v>400</v>
      </c>
      <c r="I35" s="14">
        <f t="shared" si="0"/>
        <v>8610560</v>
      </c>
    </row>
    <row r="36" spans="2:9" x14ac:dyDescent="0.3">
      <c r="B36" s="12" t="s">
        <v>55</v>
      </c>
      <c r="C36" s="22">
        <f t="shared" si="4"/>
        <v>1800</v>
      </c>
      <c r="D36" s="43">
        <v>10.8</v>
      </c>
      <c r="E36" s="22">
        <f t="shared" si="5"/>
        <v>4392</v>
      </c>
      <c r="F36" s="23">
        <v>8</v>
      </c>
      <c r="G36" s="12">
        <v>4</v>
      </c>
      <c r="H36" s="15">
        <v>450</v>
      </c>
      <c r="I36" s="14">
        <f t="shared" si="0"/>
        <v>11067840</v>
      </c>
    </row>
    <row r="37" spans="2:9" x14ac:dyDescent="0.3">
      <c r="B37" s="12" t="s">
        <v>56</v>
      </c>
      <c r="C37" s="22">
        <f t="shared" si="4"/>
        <v>2000</v>
      </c>
      <c r="D37" s="43">
        <v>12.1</v>
      </c>
      <c r="E37" s="22">
        <f t="shared" si="5"/>
        <v>4940</v>
      </c>
      <c r="F37" s="23">
        <v>9</v>
      </c>
      <c r="G37" s="12">
        <v>4</v>
      </c>
      <c r="H37" s="15">
        <v>500</v>
      </c>
      <c r="I37" s="14">
        <f t="shared" si="0"/>
        <v>13832000</v>
      </c>
    </row>
    <row r="38" spans="2:9" x14ac:dyDescent="0.3">
      <c r="B38" s="12" t="s">
        <v>57</v>
      </c>
      <c r="C38" s="22">
        <f t="shared" si="4"/>
        <v>2200</v>
      </c>
      <c r="D38" s="43">
        <v>13.4</v>
      </c>
      <c r="E38" s="22">
        <f t="shared" si="5"/>
        <v>5488</v>
      </c>
      <c r="F38" s="23">
        <v>10</v>
      </c>
      <c r="G38" s="12">
        <v>4</v>
      </c>
      <c r="H38" s="15">
        <v>550</v>
      </c>
      <c r="I38" s="14">
        <f t="shared" si="0"/>
        <v>16903040</v>
      </c>
    </row>
    <row r="39" spans="2:9" x14ac:dyDescent="0.3">
      <c r="B39" s="24" t="s">
        <v>58</v>
      </c>
      <c r="C39" s="25">
        <f>C3*G39</f>
        <v>750</v>
      </c>
      <c r="D39" s="43">
        <v>2.69</v>
      </c>
      <c r="E39" s="25">
        <f>E3*G39</f>
        <v>1370</v>
      </c>
      <c r="F39" s="26">
        <v>2</v>
      </c>
      <c r="G39" s="24">
        <v>5</v>
      </c>
      <c r="H39" s="15">
        <v>150</v>
      </c>
      <c r="I39" s="14">
        <f t="shared" si="0"/>
        <v>1438500</v>
      </c>
    </row>
    <row r="40" spans="2:9" x14ac:dyDescent="0.3">
      <c r="B40" s="24" t="s">
        <v>59</v>
      </c>
      <c r="C40" s="25">
        <f t="shared" ref="C40:C47" si="6">C4*G40</f>
        <v>1000</v>
      </c>
      <c r="D40" s="43">
        <v>4.03</v>
      </c>
      <c r="E40" s="25">
        <f t="shared" ref="E40:E47" si="7">E4*G40</f>
        <v>2060</v>
      </c>
      <c r="F40" s="26">
        <v>3</v>
      </c>
      <c r="G40" s="24">
        <v>5</v>
      </c>
      <c r="H40" s="15">
        <v>200</v>
      </c>
      <c r="I40" s="14">
        <f t="shared" si="0"/>
        <v>2884000</v>
      </c>
    </row>
    <row r="41" spans="2:9" x14ac:dyDescent="0.3">
      <c r="B41" s="24" t="s">
        <v>60</v>
      </c>
      <c r="C41" s="25">
        <f t="shared" si="6"/>
        <v>1250</v>
      </c>
      <c r="D41" s="43">
        <v>5.38</v>
      </c>
      <c r="E41" s="25">
        <f t="shared" si="7"/>
        <v>2745</v>
      </c>
      <c r="F41" s="26">
        <v>4</v>
      </c>
      <c r="G41" s="24">
        <v>5</v>
      </c>
      <c r="H41" s="15">
        <v>250</v>
      </c>
      <c r="I41" s="14">
        <f t="shared" si="0"/>
        <v>4803750</v>
      </c>
    </row>
    <row r="42" spans="2:9" x14ac:dyDescent="0.3">
      <c r="B42" s="24" t="s">
        <v>61</v>
      </c>
      <c r="C42" s="25">
        <f t="shared" si="6"/>
        <v>1500</v>
      </c>
      <c r="D42" s="43">
        <v>6.72</v>
      </c>
      <c r="E42" s="25">
        <f t="shared" si="7"/>
        <v>3430</v>
      </c>
      <c r="F42" s="26">
        <v>5</v>
      </c>
      <c r="G42" s="24">
        <v>5</v>
      </c>
      <c r="H42" s="15">
        <v>300</v>
      </c>
      <c r="I42" s="14">
        <f t="shared" si="0"/>
        <v>7203000</v>
      </c>
    </row>
    <row r="43" spans="2:9" x14ac:dyDescent="0.3">
      <c r="B43" s="24" t="s">
        <v>62</v>
      </c>
      <c r="C43" s="25">
        <f t="shared" si="6"/>
        <v>1750</v>
      </c>
      <c r="D43" s="43">
        <v>8.07</v>
      </c>
      <c r="E43" s="25">
        <f t="shared" si="7"/>
        <v>4115</v>
      </c>
      <c r="F43" s="26">
        <v>6</v>
      </c>
      <c r="G43" s="24">
        <v>5</v>
      </c>
      <c r="H43" s="15">
        <v>350</v>
      </c>
      <c r="I43" s="14">
        <f t="shared" si="0"/>
        <v>10081750</v>
      </c>
    </row>
    <row r="44" spans="2:9" x14ac:dyDescent="0.3">
      <c r="B44" s="24" t="s">
        <v>63</v>
      </c>
      <c r="C44" s="25">
        <f t="shared" si="6"/>
        <v>2000</v>
      </c>
      <c r="D44" s="43">
        <v>9.41</v>
      </c>
      <c r="E44" s="25">
        <f t="shared" si="7"/>
        <v>4805</v>
      </c>
      <c r="F44" s="26">
        <v>7</v>
      </c>
      <c r="G44" s="24">
        <v>5</v>
      </c>
      <c r="H44" s="15">
        <v>400</v>
      </c>
      <c r="I44" s="14">
        <f t="shared" si="0"/>
        <v>13454000</v>
      </c>
    </row>
    <row r="45" spans="2:9" x14ac:dyDescent="0.3">
      <c r="B45" s="24" t="s">
        <v>64</v>
      </c>
      <c r="C45" s="25">
        <f t="shared" si="6"/>
        <v>2250</v>
      </c>
      <c r="D45" s="43">
        <v>10.8</v>
      </c>
      <c r="E45" s="25">
        <f t="shared" si="7"/>
        <v>5490</v>
      </c>
      <c r="F45" s="26">
        <v>8</v>
      </c>
      <c r="G45" s="24">
        <v>5</v>
      </c>
      <c r="H45" s="15">
        <v>450</v>
      </c>
      <c r="I45" s="14">
        <f t="shared" si="0"/>
        <v>17293500</v>
      </c>
    </row>
    <row r="46" spans="2:9" x14ac:dyDescent="0.3">
      <c r="B46" s="24" t="s">
        <v>65</v>
      </c>
      <c r="C46" s="25">
        <f t="shared" si="6"/>
        <v>2500</v>
      </c>
      <c r="D46" s="43">
        <v>12.1</v>
      </c>
      <c r="E46" s="25">
        <f t="shared" si="7"/>
        <v>6175</v>
      </c>
      <c r="F46" s="26">
        <v>9</v>
      </c>
      <c r="G46" s="24">
        <v>5</v>
      </c>
      <c r="H46" s="15">
        <v>500</v>
      </c>
      <c r="I46" s="14">
        <f t="shared" si="0"/>
        <v>21612500</v>
      </c>
    </row>
    <row r="47" spans="2:9" x14ac:dyDescent="0.3">
      <c r="B47" s="24" t="s">
        <v>66</v>
      </c>
      <c r="C47" s="25">
        <f t="shared" si="6"/>
        <v>2750</v>
      </c>
      <c r="D47" s="43">
        <v>13.4</v>
      </c>
      <c r="E47" s="25">
        <f t="shared" si="7"/>
        <v>6860</v>
      </c>
      <c r="F47" s="26">
        <v>10</v>
      </c>
      <c r="G47" s="24">
        <v>5</v>
      </c>
      <c r="H47" s="15">
        <v>550</v>
      </c>
      <c r="I47" s="14">
        <f t="shared" si="0"/>
        <v>26411000</v>
      </c>
    </row>
    <row r="48" spans="2:9" x14ac:dyDescent="0.3">
      <c r="B48" s="11" t="s">
        <v>67</v>
      </c>
      <c r="C48" s="38">
        <f>C3*G48</f>
        <v>900</v>
      </c>
      <c r="D48" s="43">
        <v>2.69</v>
      </c>
      <c r="E48" s="38">
        <f>E3*G48</f>
        <v>1644</v>
      </c>
      <c r="F48" s="39">
        <v>2</v>
      </c>
      <c r="G48" s="11">
        <v>6</v>
      </c>
      <c r="H48" s="15">
        <v>150</v>
      </c>
      <c r="I48" s="14">
        <f t="shared" si="0"/>
        <v>2071439.9999999998</v>
      </c>
    </row>
    <row r="49" spans="2:9" x14ac:dyDescent="0.3">
      <c r="B49" s="11" t="s">
        <v>68</v>
      </c>
      <c r="C49" s="38">
        <f t="shared" ref="C49:C56" si="8">C4*G49</f>
        <v>1200</v>
      </c>
      <c r="D49" s="43">
        <v>4.03</v>
      </c>
      <c r="E49" s="38">
        <f t="shared" ref="E49:E56" si="9">E4*G49</f>
        <v>2472</v>
      </c>
      <c r="F49" s="39">
        <v>3</v>
      </c>
      <c r="G49" s="11">
        <v>6</v>
      </c>
      <c r="H49" s="15">
        <v>200</v>
      </c>
      <c r="I49" s="14">
        <f t="shared" si="0"/>
        <v>4152959.9999999995</v>
      </c>
    </row>
    <row r="50" spans="2:9" x14ac:dyDescent="0.3">
      <c r="B50" s="11" t="s">
        <v>69</v>
      </c>
      <c r="C50" s="38">
        <f t="shared" si="8"/>
        <v>1500</v>
      </c>
      <c r="D50" s="43">
        <v>5.38</v>
      </c>
      <c r="E50" s="38">
        <f t="shared" si="9"/>
        <v>3294</v>
      </c>
      <c r="F50" s="39">
        <v>4</v>
      </c>
      <c r="G50" s="11">
        <v>6</v>
      </c>
      <c r="H50" s="15">
        <v>250</v>
      </c>
      <c r="I50" s="14">
        <f t="shared" si="0"/>
        <v>6917400</v>
      </c>
    </row>
    <row r="51" spans="2:9" x14ac:dyDescent="0.3">
      <c r="B51" s="11" t="s">
        <v>70</v>
      </c>
      <c r="C51" s="38">
        <f t="shared" si="8"/>
        <v>1800</v>
      </c>
      <c r="D51" s="43">
        <v>6.72</v>
      </c>
      <c r="E51" s="38">
        <f t="shared" si="9"/>
        <v>4116</v>
      </c>
      <c r="F51" s="39">
        <v>5</v>
      </c>
      <c r="G51" s="11">
        <v>6</v>
      </c>
      <c r="H51" s="15">
        <v>300</v>
      </c>
      <c r="I51" s="14">
        <f t="shared" si="0"/>
        <v>10372320</v>
      </c>
    </row>
    <row r="52" spans="2:9" x14ac:dyDescent="0.3">
      <c r="B52" s="11" t="s">
        <v>71</v>
      </c>
      <c r="C52" s="38">
        <f t="shared" si="8"/>
        <v>2100</v>
      </c>
      <c r="D52" s="43">
        <v>8.07</v>
      </c>
      <c r="E52" s="38">
        <f t="shared" si="9"/>
        <v>4938</v>
      </c>
      <c r="F52" s="39">
        <v>6</v>
      </c>
      <c r="G52" s="11">
        <v>6</v>
      </c>
      <c r="H52" s="15">
        <v>350</v>
      </c>
      <c r="I52" s="14">
        <f t="shared" si="0"/>
        <v>14517720</v>
      </c>
    </row>
    <row r="53" spans="2:9" x14ac:dyDescent="0.3">
      <c r="B53" s="11" t="s">
        <v>72</v>
      </c>
      <c r="C53" s="38">
        <f t="shared" si="8"/>
        <v>2400</v>
      </c>
      <c r="D53" s="43">
        <v>9.41</v>
      </c>
      <c r="E53" s="38">
        <f t="shared" si="9"/>
        <v>5766</v>
      </c>
      <c r="F53" s="39">
        <v>7</v>
      </c>
      <c r="G53" s="11">
        <v>6</v>
      </c>
      <c r="H53" s="15">
        <v>400</v>
      </c>
      <c r="I53" s="14">
        <f t="shared" si="0"/>
        <v>19373760</v>
      </c>
    </row>
    <row r="54" spans="2:9" x14ac:dyDescent="0.3">
      <c r="B54" s="11" t="s">
        <v>73</v>
      </c>
      <c r="C54" s="38">
        <f t="shared" si="8"/>
        <v>2700</v>
      </c>
      <c r="D54" s="43">
        <v>10.8</v>
      </c>
      <c r="E54" s="38">
        <f t="shared" si="9"/>
        <v>6588</v>
      </c>
      <c r="F54" s="39">
        <v>8</v>
      </c>
      <c r="G54" s="11">
        <v>6</v>
      </c>
      <c r="H54" s="15">
        <v>450</v>
      </c>
      <c r="I54" s="14">
        <f t="shared" si="0"/>
        <v>24902640</v>
      </c>
    </row>
    <row r="55" spans="2:9" x14ac:dyDescent="0.3">
      <c r="B55" s="11" t="s">
        <v>74</v>
      </c>
      <c r="C55" s="38">
        <f t="shared" si="8"/>
        <v>3000</v>
      </c>
      <c r="D55" s="43">
        <v>12.1</v>
      </c>
      <c r="E55" s="38">
        <f t="shared" si="9"/>
        <v>7410</v>
      </c>
      <c r="F55" s="39">
        <v>9</v>
      </c>
      <c r="G55" s="11">
        <v>6</v>
      </c>
      <c r="H55" s="15">
        <v>500</v>
      </c>
      <c r="I55" s="14">
        <f t="shared" si="0"/>
        <v>31121999.999999996</v>
      </c>
    </row>
    <row r="56" spans="2:9" x14ac:dyDescent="0.3">
      <c r="B56" s="11" t="s">
        <v>75</v>
      </c>
      <c r="C56" s="38">
        <f t="shared" si="8"/>
        <v>3300</v>
      </c>
      <c r="D56" s="43">
        <v>13.4</v>
      </c>
      <c r="E56" s="38">
        <f t="shared" si="9"/>
        <v>8232</v>
      </c>
      <c r="F56" s="39">
        <v>10</v>
      </c>
      <c r="G56" s="11">
        <v>6</v>
      </c>
      <c r="H56" s="15">
        <v>550</v>
      </c>
      <c r="I56" s="14">
        <f t="shared" si="0"/>
        <v>38031840</v>
      </c>
    </row>
    <row r="57" spans="2:9" x14ac:dyDescent="0.3">
      <c r="B57" s="11" t="s">
        <v>76</v>
      </c>
      <c r="C57" s="38">
        <f>C3*G57</f>
        <v>1050</v>
      </c>
      <c r="D57" s="43">
        <v>2.69</v>
      </c>
      <c r="E57" s="38">
        <f>E3*G57</f>
        <v>1918</v>
      </c>
      <c r="F57" s="39">
        <v>2</v>
      </c>
      <c r="G57" s="11">
        <v>7</v>
      </c>
      <c r="H57" s="15">
        <v>150</v>
      </c>
      <c r="I57" s="14">
        <f t="shared" si="0"/>
        <v>2819460</v>
      </c>
    </row>
    <row r="58" spans="2:9" x14ac:dyDescent="0.3">
      <c r="B58" s="11" t="s">
        <v>77</v>
      </c>
      <c r="C58" s="38">
        <f t="shared" ref="C58:C65" si="10">C4*G58</f>
        <v>1400</v>
      </c>
      <c r="D58" s="43">
        <v>4.03</v>
      </c>
      <c r="E58" s="38">
        <f t="shared" ref="E58:E65" si="11">E4*G58</f>
        <v>2884</v>
      </c>
      <c r="F58" s="39">
        <v>3</v>
      </c>
      <c r="G58" s="11">
        <v>7</v>
      </c>
      <c r="H58" s="15">
        <v>200</v>
      </c>
      <c r="I58" s="14">
        <f t="shared" si="0"/>
        <v>5652640</v>
      </c>
    </row>
    <row r="59" spans="2:9" x14ac:dyDescent="0.3">
      <c r="B59" s="11" t="s">
        <v>78</v>
      </c>
      <c r="C59" s="38">
        <f t="shared" si="10"/>
        <v>1750</v>
      </c>
      <c r="D59" s="43">
        <v>5.38</v>
      </c>
      <c r="E59" s="38">
        <f t="shared" si="11"/>
        <v>3843</v>
      </c>
      <c r="F59" s="39">
        <v>4</v>
      </c>
      <c r="G59" s="11">
        <v>7</v>
      </c>
      <c r="H59" s="15">
        <v>250</v>
      </c>
      <c r="I59" s="14">
        <f t="shared" si="0"/>
        <v>9415350</v>
      </c>
    </row>
    <row r="60" spans="2:9" x14ac:dyDescent="0.3">
      <c r="B60" s="11" t="s">
        <v>79</v>
      </c>
      <c r="C60" s="38">
        <f t="shared" si="10"/>
        <v>2100</v>
      </c>
      <c r="D60" s="43">
        <v>6.72</v>
      </c>
      <c r="E60" s="38">
        <f t="shared" si="11"/>
        <v>4802</v>
      </c>
      <c r="F60" s="39">
        <v>5</v>
      </c>
      <c r="G60" s="11">
        <v>7</v>
      </c>
      <c r="H60" s="15">
        <v>300</v>
      </c>
      <c r="I60" s="14">
        <f t="shared" si="0"/>
        <v>14117880</v>
      </c>
    </row>
    <row r="61" spans="2:9" x14ac:dyDescent="0.3">
      <c r="B61" s="11" t="s">
        <v>80</v>
      </c>
      <c r="C61" s="38">
        <f t="shared" si="10"/>
        <v>2450</v>
      </c>
      <c r="D61" s="43">
        <v>8.07</v>
      </c>
      <c r="E61" s="38">
        <f t="shared" si="11"/>
        <v>5761</v>
      </c>
      <c r="F61" s="39">
        <v>6</v>
      </c>
      <c r="G61" s="11">
        <v>7</v>
      </c>
      <c r="H61" s="15">
        <v>350</v>
      </c>
      <c r="I61" s="14">
        <f t="shared" si="0"/>
        <v>19760230</v>
      </c>
    </row>
    <row r="62" spans="2:9" x14ac:dyDescent="0.3">
      <c r="B62" s="11" t="s">
        <v>81</v>
      </c>
      <c r="C62" s="38">
        <f t="shared" si="10"/>
        <v>2800</v>
      </c>
      <c r="D62" s="43">
        <v>9.41</v>
      </c>
      <c r="E62" s="38">
        <f t="shared" si="11"/>
        <v>6727</v>
      </c>
      <c r="F62" s="39">
        <v>7</v>
      </c>
      <c r="G62" s="11">
        <v>7</v>
      </c>
      <c r="H62" s="15">
        <v>400</v>
      </c>
      <c r="I62" s="14">
        <f t="shared" si="0"/>
        <v>26369840</v>
      </c>
    </row>
    <row r="63" spans="2:9" x14ac:dyDescent="0.3">
      <c r="B63" s="11" t="s">
        <v>82</v>
      </c>
      <c r="C63" s="38">
        <f t="shared" si="10"/>
        <v>3150</v>
      </c>
      <c r="D63" s="43">
        <v>10.8</v>
      </c>
      <c r="E63" s="38">
        <f t="shared" si="11"/>
        <v>7686</v>
      </c>
      <c r="F63" s="39">
        <v>8</v>
      </c>
      <c r="G63" s="11">
        <v>7</v>
      </c>
      <c r="H63" s="15">
        <v>450</v>
      </c>
      <c r="I63" s="14">
        <f t="shared" si="0"/>
        <v>33895260</v>
      </c>
    </row>
    <row r="64" spans="2:9" x14ac:dyDescent="0.3">
      <c r="B64" s="11" t="s">
        <v>83</v>
      </c>
      <c r="C64" s="38">
        <f t="shared" si="10"/>
        <v>3500</v>
      </c>
      <c r="D64" s="43">
        <v>12.1</v>
      </c>
      <c r="E64" s="38">
        <f t="shared" si="11"/>
        <v>8645</v>
      </c>
      <c r="F64" s="39">
        <v>9</v>
      </c>
      <c r="G64" s="11">
        <v>7</v>
      </c>
      <c r="H64" s="15">
        <v>500</v>
      </c>
      <c r="I64" s="14">
        <f t="shared" si="0"/>
        <v>42360500</v>
      </c>
    </row>
    <row r="65" spans="2:9" x14ac:dyDescent="0.3">
      <c r="B65" s="11" t="s">
        <v>84</v>
      </c>
      <c r="C65" s="38">
        <f t="shared" si="10"/>
        <v>3850</v>
      </c>
      <c r="D65" s="43">
        <v>13.4</v>
      </c>
      <c r="E65" s="38">
        <f t="shared" si="11"/>
        <v>9604</v>
      </c>
      <c r="F65" s="39">
        <v>10</v>
      </c>
      <c r="G65" s="11">
        <v>7</v>
      </c>
      <c r="H65" s="15">
        <v>550</v>
      </c>
      <c r="I65" s="14">
        <f t="shared" si="0"/>
        <v>51765560</v>
      </c>
    </row>
    <row r="66" spans="2:9" x14ac:dyDescent="0.3">
      <c r="B66" s="11" t="s">
        <v>85</v>
      </c>
      <c r="C66" s="38">
        <f>C3*G66</f>
        <v>1200</v>
      </c>
      <c r="D66" s="43">
        <v>2.69</v>
      </c>
      <c r="E66" s="38">
        <f>E3*G66</f>
        <v>2192</v>
      </c>
      <c r="F66" s="39">
        <v>2</v>
      </c>
      <c r="G66" s="11">
        <v>8</v>
      </c>
      <c r="H66" s="15">
        <v>150</v>
      </c>
      <c r="I66" s="14">
        <f t="shared" si="0"/>
        <v>3682559.9999999995</v>
      </c>
    </row>
    <row r="67" spans="2:9" x14ac:dyDescent="0.3">
      <c r="B67" s="11" t="s">
        <v>86</v>
      </c>
      <c r="C67" s="38">
        <f t="shared" ref="C67:C74" si="12">C4*G67</f>
        <v>1600</v>
      </c>
      <c r="D67" s="43">
        <v>4.03</v>
      </c>
      <c r="E67" s="38">
        <f t="shared" ref="E67:E74" si="13">E4*G67</f>
        <v>3296</v>
      </c>
      <c r="F67" s="39">
        <v>3</v>
      </c>
      <c r="G67" s="11">
        <v>8</v>
      </c>
      <c r="H67" s="15">
        <v>200</v>
      </c>
      <c r="I67" s="14">
        <f t="shared" ref="I67:I92" si="14">C67*E67*1.4</f>
        <v>7383039.9999999991</v>
      </c>
    </row>
    <row r="68" spans="2:9" x14ac:dyDescent="0.3">
      <c r="B68" s="11" t="s">
        <v>87</v>
      </c>
      <c r="C68" s="38">
        <f t="shared" si="12"/>
        <v>2000</v>
      </c>
      <c r="D68" s="43">
        <v>5.38</v>
      </c>
      <c r="E68" s="38">
        <f t="shared" si="13"/>
        <v>4392</v>
      </c>
      <c r="F68" s="39">
        <v>4</v>
      </c>
      <c r="G68" s="11">
        <v>8</v>
      </c>
      <c r="H68" s="15">
        <v>250</v>
      </c>
      <c r="I68" s="14">
        <f t="shared" si="14"/>
        <v>12297600</v>
      </c>
    </row>
    <row r="69" spans="2:9" x14ac:dyDescent="0.3">
      <c r="B69" s="11" t="s">
        <v>88</v>
      </c>
      <c r="C69" s="38">
        <f t="shared" si="12"/>
        <v>2400</v>
      </c>
      <c r="D69" s="43">
        <v>6.72</v>
      </c>
      <c r="E69" s="38">
        <f t="shared" si="13"/>
        <v>5488</v>
      </c>
      <c r="F69" s="39">
        <v>5</v>
      </c>
      <c r="G69" s="11">
        <v>8</v>
      </c>
      <c r="H69" s="15">
        <v>300</v>
      </c>
      <c r="I69" s="14">
        <f t="shared" si="14"/>
        <v>18439680</v>
      </c>
    </row>
    <row r="70" spans="2:9" x14ac:dyDescent="0.3">
      <c r="B70" s="11" t="s">
        <v>89</v>
      </c>
      <c r="C70" s="38">
        <f t="shared" si="12"/>
        <v>2800</v>
      </c>
      <c r="D70" s="43">
        <v>8.07</v>
      </c>
      <c r="E70" s="38">
        <f t="shared" si="13"/>
        <v>6584</v>
      </c>
      <c r="F70" s="39">
        <v>6</v>
      </c>
      <c r="G70" s="11">
        <v>8</v>
      </c>
      <c r="H70" s="15">
        <v>350</v>
      </c>
      <c r="I70" s="14">
        <f t="shared" si="14"/>
        <v>25809280</v>
      </c>
    </row>
    <row r="71" spans="2:9" x14ac:dyDescent="0.3">
      <c r="B71" s="11" t="s">
        <v>90</v>
      </c>
      <c r="C71" s="38">
        <f t="shared" si="12"/>
        <v>3200</v>
      </c>
      <c r="D71" s="43">
        <v>9.41</v>
      </c>
      <c r="E71" s="38">
        <f t="shared" si="13"/>
        <v>7688</v>
      </c>
      <c r="F71" s="39">
        <v>7</v>
      </c>
      <c r="G71" s="11">
        <v>8</v>
      </c>
      <c r="H71" s="15">
        <v>400</v>
      </c>
      <c r="I71" s="14">
        <f t="shared" si="14"/>
        <v>34442240</v>
      </c>
    </row>
    <row r="72" spans="2:9" x14ac:dyDescent="0.3">
      <c r="B72" s="11" t="s">
        <v>91</v>
      </c>
      <c r="C72" s="38">
        <f t="shared" si="12"/>
        <v>3600</v>
      </c>
      <c r="D72" s="43">
        <v>10.8</v>
      </c>
      <c r="E72" s="38">
        <f t="shared" si="13"/>
        <v>8784</v>
      </c>
      <c r="F72" s="39">
        <v>8</v>
      </c>
      <c r="G72" s="11">
        <v>8</v>
      </c>
      <c r="H72" s="15">
        <v>450</v>
      </c>
      <c r="I72" s="14">
        <f t="shared" si="14"/>
        <v>44271360</v>
      </c>
    </row>
    <row r="73" spans="2:9" x14ac:dyDescent="0.3">
      <c r="B73" s="11" t="s">
        <v>92</v>
      </c>
      <c r="C73" s="38">
        <f t="shared" si="12"/>
        <v>4000</v>
      </c>
      <c r="D73" s="43">
        <v>12.1</v>
      </c>
      <c r="E73" s="38">
        <f t="shared" si="13"/>
        <v>9880</v>
      </c>
      <c r="F73" s="39">
        <v>9</v>
      </c>
      <c r="G73" s="11">
        <v>8</v>
      </c>
      <c r="H73" s="15">
        <v>500</v>
      </c>
      <c r="I73" s="14">
        <f t="shared" si="14"/>
        <v>55328000</v>
      </c>
    </row>
    <row r="74" spans="2:9" x14ac:dyDescent="0.3">
      <c r="B74" s="11" t="s">
        <v>93</v>
      </c>
      <c r="C74" s="38">
        <f t="shared" si="12"/>
        <v>4400</v>
      </c>
      <c r="D74" s="43">
        <v>13.4</v>
      </c>
      <c r="E74" s="38">
        <f t="shared" si="13"/>
        <v>10976</v>
      </c>
      <c r="F74" s="39">
        <v>10</v>
      </c>
      <c r="G74" s="11">
        <v>8</v>
      </c>
      <c r="H74" s="15">
        <v>550</v>
      </c>
      <c r="I74" s="14">
        <f t="shared" si="14"/>
        <v>67612160</v>
      </c>
    </row>
    <row r="75" spans="2:9" x14ac:dyDescent="0.3">
      <c r="B75" s="11" t="s">
        <v>94</v>
      </c>
      <c r="C75" s="38">
        <f>C3*G75</f>
        <v>1350</v>
      </c>
      <c r="D75" s="43">
        <v>2.69</v>
      </c>
      <c r="E75" s="38">
        <f>E3*G75</f>
        <v>2466</v>
      </c>
      <c r="F75" s="39">
        <v>2</v>
      </c>
      <c r="G75" s="11">
        <v>9</v>
      </c>
      <c r="H75" s="15">
        <v>150</v>
      </c>
      <c r="I75" s="14">
        <f t="shared" si="14"/>
        <v>4660740</v>
      </c>
    </row>
    <row r="76" spans="2:9" x14ac:dyDescent="0.3">
      <c r="B76" s="11" t="s">
        <v>95</v>
      </c>
      <c r="C76" s="38">
        <f t="shared" ref="C76:C83" si="15">C4*G76</f>
        <v>1800</v>
      </c>
      <c r="D76" s="43">
        <v>4.03</v>
      </c>
      <c r="E76" s="38">
        <f t="shared" ref="E76:E83" si="16">E4*G76</f>
        <v>3708</v>
      </c>
      <c r="F76" s="39">
        <v>3</v>
      </c>
      <c r="G76" s="11">
        <v>9</v>
      </c>
      <c r="H76" s="15">
        <v>200</v>
      </c>
      <c r="I76" s="14">
        <f t="shared" si="14"/>
        <v>9344160</v>
      </c>
    </row>
    <row r="77" spans="2:9" x14ac:dyDescent="0.3">
      <c r="B77" s="11" t="s">
        <v>96</v>
      </c>
      <c r="C77" s="38">
        <f t="shared" si="15"/>
        <v>2250</v>
      </c>
      <c r="D77" s="43">
        <v>5.38</v>
      </c>
      <c r="E77" s="38">
        <f t="shared" si="16"/>
        <v>4941</v>
      </c>
      <c r="F77" s="39">
        <v>4</v>
      </c>
      <c r="G77" s="11">
        <v>9</v>
      </c>
      <c r="H77" s="15">
        <v>250</v>
      </c>
      <c r="I77" s="14">
        <f t="shared" si="14"/>
        <v>15564149.999999998</v>
      </c>
    </row>
    <row r="78" spans="2:9" x14ac:dyDescent="0.3">
      <c r="B78" s="11" t="s">
        <v>97</v>
      </c>
      <c r="C78" s="38">
        <f t="shared" si="15"/>
        <v>2700</v>
      </c>
      <c r="D78" s="43">
        <v>6.72</v>
      </c>
      <c r="E78" s="38">
        <f t="shared" si="16"/>
        <v>6174</v>
      </c>
      <c r="F78" s="39">
        <v>5</v>
      </c>
      <c r="G78" s="11">
        <v>9</v>
      </c>
      <c r="H78" s="15">
        <v>300</v>
      </c>
      <c r="I78" s="14">
        <f t="shared" si="14"/>
        <v>23337720</v>
      </c>
    </row>
    <row r="79" spans="2:9" x14ac:dyDescent="0.3">
      <c r="B79" s="11" t="s">
        <v>98</v>
      </c>
      <c r="C79" s="38">
        <f t="shared" si="15"/>
        <v>3150</v>
      </c>
      <c r="D79" s="43">
        <v>8.07</v>
      </c>
      <c r="E79" s="38">
        <f t="shared" si="16"/>
        <v>7407</v>
      </c>
      <c r="F79" s="39">
        <v>6</v>
      </c>
      <c r="G79" s="11">
        <v>9</v>
      </c>
      <c r="H79" s="15">
        <v>350</v>
      </c>
      <c r="I79" s="14">
        <f t="shared" si="14"/>
        <v>32664869.999999996</v>
      </c>
    </row>
    <row r="80" spans="2:9" x14ac:dyDescent="0.3">
      <c r="B80" s="11" t="s">
        <v>99</v>
      </c>
      <c r="C80" s="38">
        <f t="shared" si="15"/>
        <v>3600</v>
      </c>
      <c r="D80" s="43">
        <v>9.41</v>
      </c>
      <c r="E80" s="38">
        <f t="shared" si="16"/>
        <v>8649</v>
      </c>
      <c r="F80" s="39">
        <v>7</v>
      </c>
      <c r="G80" s="11">
        <v>9</v>
      </c>
      <c r="H80" s="15">
        <v>400</v>
      </c>
      <c r="I80" s="14">
        <f t="shared" si="14"/>
        <v>43590960</v>
      </c>
    </row>
    <row r="81" spans="2:9" x14ac:dyDescent="0.3">
      <c r="B81" s="11" t="s">
        <v>100</v>
      </c>
      <c r="C81" s="38">
        <f t="shared" si="15"/>
        <v>4050</v>
      </c>
      <c r="D81" s="43">
        <v>10.8</v>
      </c>
      <c r="E81" s="38">
        <f t="shared" si="16"/>
        <v>9882</v>
      </c>
      <c r="F81" s="39">
        <v>8</v>
      </c>
      <c r="G81" s="11">
        <v>9</v>
      </c>
      <c r="H81" s="15">
        <v>450</v>
      </c>
      <c r="I81" s="14">
        <f t="shared" si="14"/>
        <v>56030940</v>
      </c>
    </row>
    <row r="82" spans="2:9" x14ac:dyDescent="0.3">
      <c r="B82" s="11" t="s">
        <v>101</v>
      </c>
      <c r="C82" s="38">
        <f t="shared" si="15"/>
        <v>4500</v>
      </c>
      <c r="D82" s="43">
        <v>12.1</v>
      </c>
      <c r="E82" s="38">
        <f t="shared" si="16"/>
        <v>11115</v>
      </c>
      <c r="F82" s="39">
        <v>9</v>
      </c>
      <c r="G82" s="11">
        <v>9</v>
      </c>
      <c r="H82" s="15">
        <v>500</v>
      </c>
      <c r="I82" s="14">
        <f t="shared" si="14"/>
        <v>70024500</v>
      </c>
    </row>
    <row r="83" spans="2:9" x14ac:dyDescent="0.3">
      <c r="B83" s="11" t="s">
        <v>102</v>
      </c>
      <c r="C83" s="38">
        <f t="shared" si="15"/>
        <v>4950</v>
      </c>
      <c r="D83" s="43">
        <v>13.4</v>
      </c>
      <c r="E83" s="38">
        <f t="shared" si="16"/>
        <v>12348</v>
      </c>
      <c r="F83" s="39">
        <v>10</v>
      </c>
      <c r="G83" s="11">
        <v>9</v>
      </c>
      <c r="H83" s="15">
        <v>550</v>
      </c>
      <c r="I83" s="14">
        <f t="shared" si="14"/>
        <v>85571640</v>
      </c>
    </row>
    <row r="84" spans="2:9" x14ac:dyDescent="0.3">
      <c r="B84" s="11" t="s">
        <v>103</v>
      </c>
      <c r="C84" s="38">
        <f>C3*G84</f>
        <v>1500</v>
      </c>
      <c r="D84" s="43">
        <v>2.69</v>
      </c>
      <c r="E84" s="38">
        <f>E3*G84</f>
        <v>2740</v>
      </c>
      <c r="F84" s="39">
        <v>2</v>
      </c>
      <c r="G84" s="11">
        <v>10</v>
      </c>
      <c r="H84" s="15">
        <v>150</v>
      </c>
      <c r="I84" s="14">
        <f t="shared" si="14"/>
        <v>5754000</v>
      </c>
    </row>
    <row r="85" spans="2:9" x14ac:dyDescent="0.3">
      <c r="B85" s="11" t="s">
        <v>104</v>
      </c>
      <c r="C85" s="38">
        <f t="shared" ref="C85:C92" si="17">C4*G85</f>
        <v>2000</v>
      </c>
      <c r="D85" s="43">
        <v>4.03</v>
      </c>
      <c r="E85" s="38">
        <f t="shared" ref="E85:E92" si="18">E4*G85</f>
        <v>4120</v>
      </c>
      <c r="F85" s="39">
        <v>3</v>
      </c>
      <c r="G85" s="11">
        <v>10</v>
      </c>
      <c r="H85" s="15">
        <v>200</v>
      </c>
      <c r="I85" s="14">
        <f t="shared" si="14"/>
        <v>11536000</v>
      </c>
    </row>
    <row r="86" spans="2:9" x14ac:dyDescent="0.3">
      <c r="B86" s="11" t="s">
        <v>105</v>
      </c>
      <c r="C86" s="38">
        <f t="shared" si="17"/>
        <v>2500</v>
      </c>
      <c r="D86" s="43">
        <v>5.38</v>
      </c>
      <c r="E86" s="38">
        <f t="shared" si="18"/>
        <v>5490</v>
      </c>
      <c r="F86" s="39">
        <v>4</v>
      </c>
      <c r="G86" s="11">
        <v>10</v>
      </c>
      <c r="H86" s="15">
        <v>250</v>
      </c>
      <c r="I86" s="14">
        <f t="shared" si="14"/>
        <v>19215000</v>
      </c>
    </row>
    <row r="87" spans="2:9" x14ac:dyDescent="0.3">
      <c r="B87" s="11" t="s">
        <v>106</v>
      </c>
      <c r="C87" s="38">
        <f t="shared" si="17"/>
        <v>3000</v>
      </c>
      <c r="D87" s="43">
        <v>6.72</v>
      </c>
      <c r="E87" s="38">
        <f t="shared" si="18"/>
        <v>6860</v>
      </c>
      <c r="F87" s="39">
        <v>5</v>
      </c>
      <c r="G87" s="11">
        <v>10</v>
      </c>
      <c r="H87" s="15">
        <v>300</v>
      </c>
      <c r="I87" s="14">
        <f t="shared" si="14"/>
        <v>28812000</v>
      </c>
    </row>
    <row r="88" spans="2:9" x14ac:dyDescent="0.3">
      <c r="B88" s="11" t="s">
        <v>107</v>
      </c>
      <c r="C88" s="38">
        <f t="shared" si="17"/>
        <v>3500</v>
      </c>
      <c r="D88" s="43">
        <v>8.07</v>
      </c>
      <c r="E88" s="38">
        <f t="shared" si="18"/>
        <v>8230</v>
      </c>
      <c r="F88" s="39">
        <v>6</v>
      </c>
      <c r="G88" s="11">
        <v>10</v>
      </c>
      <c r="H88" s="15">
        <v>350</v>
      </c>
      <c r="I88" s="14">
        <f t="shared" si="14"/>
        <v>40327000</v>
      </c>
    </row>
    <row r="89" spans="2:9" x14ac:dyDescent="0.3">
      <c r="B89" s="11" t="s">
        <v>108</v>
      </c>
      <c r="C89" s="38">
        <f t="shared" si="17"/>
        <v>4000</v>
      </c>
      <c r="D89" s="43">
        <v>9.41</v>
      </c>
      <c r="E89" s="38">
        <f t="shared" si="18"/>
        <v>9610</v>
      </c>
      <c r="F89" s="39">
        <v>7</v>
      </c>
      <c r="G89" s="11">
        <v>10</v>
      </c>
      <c r="H89" s="15">
        <v>400</v>
      </c>
      <c r="I89" s="14">
        <f t="shared" si="14"/>
        <v>53816000</v>
      </c>
    </row>
    <row r="90" spans="2:9" x14ac:dyDescent="0.3">
      <c r="B90" s="11" t="s">
        <v>109</v>
      </c>
      <c r="C90" s="38">
        <f t="shared" si="17"/>
        <v>4500</v>
      </c>
      <c r="D90" s="43">
        <v>10.8</v>
      </c>
      <c r="E90" s="38">
        <f t="shared" si="18"/>
        <v>10980</v>
      </c>
      <c r="F90" s="39">
        <v>8</v>
      </c>
      <c r="G90" s="11">
        <v>10</v>
      </c>
      <c r="H90" s="15">
        <v>450</v>
      </c>
      <c r="I90" s="14">
        <f t="shared" si="14"/>
        <v>69174000</v>
      </c>
    </row>
    <row r="91" spans="2:9" x14ac:dyDescent="0.3">
      <c r="B91" s="11" t="s">
        <v>110</v>
      </c>
      <c r="C91" s="38">
        <f t="shared" si="17"/>
        <v>5000</v>
      </c>
      <c r="D91" s="43">
        <v>12.1</v>
      </c>
      <c r="E91" s="38">
        <f t="shared" si="18"/>
        <v>12350</v>
      </c>
      <c r="F91" s="39">
        <v>9</v>
      </c>
      <c r="G91" s="11">
        <v>10</v>
      </c>
      <c r="H91" s="15">
        <v>500</v>
      </c>
      <c r="I91" s="14">
        <f t="shared" si="14"/>
        <v>86450000</v>
      </c>
    </row>
    <row r="92" spans="2:9" x14ac:dyDescent="0.3">
      <c r="B92" s="11" t="s">
        <v>111</v>
      </c>
      <c r="C92" s="38">
        <f t="shared" si="17"/>
        <v>5500</v>
      </c>
      <c r="D92" s="43">
        <v>13.4</v>
      </c>
      <c r="E92" s="38">
        <f t="shared" si="18"/>
        <v>13720</v>
      </c>
      <c r="F92" s="39">
        <v>10</v>
      </c>
      <c r="G92" s="11">
        <v>10</v>
      </c>
      <c r="H92" s="15">
        <v>550</v>
      </c>
      <c r="I92" s="14">
        <f t="shared" si="14"/>
        <v>105644000</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vt:i4>
      </vt:variant>
      <vt:variant>
        <vt:lpstr>이름이 지정된 범위</vt:lpstr>
      </vt:variant>
      <vt:variant>
        <vt:i4>1</vt:i4>
      </vt:variant>
    </vt:vector>
  </HeadingPairs>
  <TitlesOfParts>
    <vt:vector size="3" baseType="lpstr">
      <vt:lpstr>AIR BALL LIFTER(50D)</vt:lpstr>
      <vt:lpstr>Sheet2</vt:lpstr>
      <vt:lpstr>'AIR BALL LIFTER(50D)'!Print_Area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win10</dc:creator>
  <cp:lastModifiedBy>win10</cp:lastModifiedBy>
  <cp:lastPrinted>2020-04-29T08:00:31Z</cp:lastPrinted>
  <dcterms:created xsi:type="dcterms:W3CDTF">2020-04-28T08:01:06Z</dcterms:created>
  <dcterms:modified xsi:type="dcterms:W3CDTF">2020-06-05T07:28:48Z</dcterms:modified>
</cp:coreProperties>
</file>